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LBI\docs\sheets\GMVA\"/>
    </mc:Choice>
  </mc:AlternateContent>
  <xr:revisionPtr revIDLastSave="0" documentId="13_ncr:1_{79852CF5-3E02-4FAC-A20D-F02C2E04F332}" xr6:coauthVersionLast="36" xr6:coauthVersionMax="36" xr10:uidLastSave="{00000000-0000-0000-0000-000000000000}"/>
  <bookViews>
    <workbookView xWindow="0" yWindow="0" windowWidth="38400" windowHeight="16125" xr2:uid="{D94C972C-B9B8-4627-BD99-4141AF6E0894}"/>
  </bookViews>
  <sheets>
    <sheet name="SKY_freqs" sheetId="6" r:id="rId1"/>
    <sheet name="SKY-IF1-IF2_freqs" sheetId="4" r:id="rId2"/>
  </sheets>
  <definedNames>
    <definedName name="_xlnm.Print_Area" localSheetId="0">SKY_freqs!$C$2:$O$94</definedName>
    <definedName name="_xlnm.Print_Area" localSheetId="1">'SKY-IF1-IF2_freqs'!$C$2:$AL$77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6" l="1"/>
  <c r="N71" i="6"/>
  <c r="M71" i="6"/>
  <c r="O70" i="6"/>
  <c r="N70" i="6"/>
  <c r="M70" i="6"/>
  <c r="O69" i="6"/>
  <c r="N69" i="6"/>
  <c r="M69" i="6"/>
  <c r="O68" i="6"/>
  <c r="N68" i="6"/>
  <c r="M68" i="6"/>
  <c r="O23" i="6"/>
  <c r="N23" i="6"/>
  <c r="M23" i="6"/>
  <c r="O22" i="6"/>
  <c r="N22" i="6"/>
  <c r="M22" i="6"/>
  <c r="O21" i="6"/>
  <c r="N21" i="6"/>
  <c r="M21" i="6"/>
  <c r="O20" i="6"/>
  <c r="N20" i="6"/>
  <c r="M20" i="6"/>
  <c r="N19" i="6"/>
  <c r="T71" i="4"/>
  <c r="S71" i="4" s="1"/>
  <c r="P71" i="4" s="1"/>
  <c r="M71" i="4" s="1"/>
  <c r="T70" i="4"/>
  <c r="U70" i="4" s="1"/>
  <c r="R70" i="4" s="1"/>
  <c r="O70" i="4" s="1"/>
  <c r="T69" i="4"/>
  <c r="U69" i="4" s="1"/>
  <c r="R69" i="4" s="1"/>
  <c r="O69" i="4" s="1"/>
  <c r="T68" i="4"/>
  <c r="U68" i="4" s="1"/>
  <c r="R68" i="4" s="1"/>
  <c r="O68" i="4" s="1"/>
  <c r="T23" i="4"/>
  <c r="S23" i="4" s="1"/>
  <c r="P23" i="4" s="1"/>
  <c r="M23" i="4" s="1"/>
  <c r="T22" i="4"/>
  <c r="U22" i="4" s="1"/>
  <c r="R22" i="4" s="1"/>
  <c r="O22" i="4" s="1"/>
  <c r="T21" i="4"/>
  <c r="S21" i="4" s="1"/>
  <c r="P21" i="4" s="1"/>
  <c r="M21" i="4" s="1"/>
  <c r="T20" i="4"/>
  <c r="U20" i="4" s="1"/>
  <c r="R20" i="4" s="1"/>
  <c r="O20" i="4" s="1"/>
  <c r="Q69" i="4" l="1"/>
  <c r="N69" i="4" s="1"/>
  <c r="S69" i="4"/>
  <c r="P69" i="4" s="1"/>
  <c r="M69" i="4" s="1"/>
  <c r="Q68" i="4"/>
  <c r="N68" i="4" s="1"/>
  <c r="Q20" i="4"/>
  <c r="N20" i="4" s="1"/>
  <c r="Q21" i="4"/>
  <c r="N21" i="4" s="1"/>
  <c r="Q70" i="4"/>
  <c r="N70" i="4" s="1"/>
  <c r="S70" i="4"/>
  <c r="P70" i="4" s="1"/>
  <c r="M70" i="4" s="1"/>
  <c r="U21" i="4"/>
  <c r="R21" i="4" s="1"/>
  <c r="O21" i="4" s="1"/>
  <c r="U71" i="4"/>
  <c r="R71" i="4" s="1"/>
  <c r="O71" i="4" s="1"/>
  <c r="Q71" i="4"/>
  <c r="N71" i="4" s="1"/>
  <c r="S68" i="4"/>
  <c r="P68" i="4" s="1"/>
  <c r="M68" i="4" s="1"/>
  <c r="U23" i="4"/>
  <c r="R23" i="4" s="1"/>
  <c r="O23" i="4" s="1"/>
  <c r="Q22" i="4"/>
  <c r="N22" i="4" s="1"/>
  <c r="S22" i="4"/>
  <c r="P22" i="4" s="1"/>
  <c r="M22" i="4" s="1"/>
  <c r="S20" i="4"/>
  <c r="P20" i="4" s="1"/>
  <c r="M20" i="4" s="1"/>
  <c r="Q23" i="4"/>
  <c r="N23" i="4" s="1"/>
  <c r="N67" i="6" l="1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18" i="6"/>
  <c r="N17" i="6"/>
  <c r="N16" i="6"/>
  <c r="N15" i="6"/>
  <c r="N14" i="6"/>
  <c r="N13" i="6"/>
  <c r="N12" i="6"/>
  <c r="N11" i="6"/>
  <c r="N10" i="6"/>
  <c r="N9" i="6"/>
  <c r="N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19" i="6"/>
  <c r="M18" i="6"/>
  <c r="M17" i="6"/>
  <c r="M16" i="6"/>
  <c r="M15" i="6"/>
  <c r="M14" i="6"/>
  <c r="M13" i="6"/>
  <c r="M12" i="6"/>
  <c r="M11" i="6"/>
  <c r="M10" i="6"/>
  <c r="M9" i="6"/>
  <c r="M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19" i="6"/>
  <c r="O18" i="6"/>
  <c r="O17" i="6"/>
  <c r="O16" i="6"/>
  <c r="O15" i="6"/>
  <c r="O14" i="6"/>
  <c r="O13" i="6"/>
  <c r="O12" i="6"/>
  <c r="O11" i="6"/>
  <c r="O10" i="6"/>
  <c r="O9" i="6"/>
  <c r="O8" i="6"/>
  <c r="K64" i="6" l="1"/>
  <c r="K60" i="6"/>
  <c r="K56" i="6"/>
  <c r="K52" i="6"/>
  <c r="K48" i="6"/>
  <c r="K44" i="6"/>
  <c r="K40" i="6"/>
  <c r="K36" i="6"/>
  <c r="K32" i="6"/>
  <c r="K28" i="6"/>
  <c r="K24" i="6"/>
  <c r="K16" i="6"/>
  <c r="K12" i="6"/>
  <c r="K8" i="6"/>
  <c r="K64" i="4"/>
  <c r="K60" i="4"/>
  <c r="K56" i="4"/>
  <c r="K52" i="4"/>
  <c r="K48" i="4"/>
  <c r="K44" i="4"/>
  <c r="K40" i="4"/>
  <c r="K36" i="4"/>
  <c r="K32" i="4"/>
  <c r="K28" i="4"/>
  <c r="K24" i="4"/>
  <c r="K16" i="4"/>
  <c r="K12" i="4"/>
  <c r="K8" i="4"/>
  <c r="T67" i="4" l="1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Q24" i="4" s="1"/>
  <c r="T19" i="4"/>
  <c r="T18" i="4"/>
  <c r="T17" i="4"/>
  <c r="T16" i="4"/>
  <c r="T15" i="4"/>
  <c r="T14" i="4"/>
  <c r="T13" i="4"/>
  <c r="T12" i="4"/>
  <c r="T11" i="4"/>
  <c r="T10" i="4"/>
  <c r="T9" i="4"/>
  <c r="T8" i="4"/>
  <c r="U54" i="4" l="1"/>
  <c r="Q54" i="4"/>
  <c r="U60" i="4"/>
  <c r="Q60" i="4"/>
  <c r="U66" i="4"/>
  <c r="Q66" i="4"/>
  <c r="Q8" i="4"/>
  <c r="N8" i="4" s="1"/>
  <c r="U30" i="4"/>
  <c r="Q30" i="4"/>
  <c r="N30" i="4" s="1"/>
  <c r="U61" i="4"/>
  <c r="Q61" i="4"/>
  <c r="N61" i="4" s="1"/>
  <c r="U37" i="4"/>
  <c r="Q37" i="4"/>
  <c r="U67" i="4"/>
  <c r="Q67" i="4"/>
  <c r="S55" i="4"/>
  <c r="Q55" i="4"/>
  <c r="N55" i="4" s="1"/>
  <c r="Q10" i="4"/>
  <c r="N10" i="4" s="1"/>
  <c r="U38" i="4"/>
  <c r="Q38" i="4"/>
  <c r="N38" i="4" s="1"/>
  <c r="U50" i="4"/>
  <c r="Q50" i="4"/>
  <c r="N50" i="4" s="1"/>
  <c r="U56" i="4"/>
  <c r="Q56" i="4"/>
  <c r="N56" i="4" s="1"/>
  <c r="U15" i="4"/>
  <c r="Q15" i="4"/>
  <c r="N15" i="4" s="1"/>
  <c r="U26" i="4"/>
  <c r="Q26" i="4"/>
  <c r="U32" i="4"/>
  <c r="Q32" i="4"/>
  <c r="N32" i="4" s="1"/>
  <c r="Q44" i="4"/>
  <c r="N44" i="4" s="1"/>
  <c r="U62" i="4"/>
  <c r="Q62" i="4"/>
  <c r="S43" i="4"/>
  <c r="Q43" i="4"/>
  <c r="N43" i="4" s="1"/>
  <c r="U39" i="4"/>
  <c r="Q39" i="4"/>
  <c r="N39" i="4" s="1"/>
  <c r="U14" i="4"/>
  <c r="Q14" i="4"/>
  <c r="Q31" i="4"/>
  <c r="N31" i="4" s="1"/>
  <c r="S45" i="4"/>
  <c r="Q45" i="4"/>
  <c r="N45" i="4" s="1"/>
  <c r="U36" i="4"/>
  <c r="Q36" i="4"/>
  <c r="N36" i="4" s="1"/>
  <c r="Q16" i="4"/>
  <c r="N16" i="4" s="1"/>
  <c r="Q27" i="4"/>
  <c r="N27" i="4" s="1"/>
  <c r="Q12" i="4"/>
  <c r="N12" i="4" s="1"/>
  <c r="S52" i="4"/>
  <c r="Q52" i="4"/>
  <c r="N52" i="4" s="1"/>
  <c r="U64" i="4"/>
  <c r="Q64" i="4"/>
  <c r="N64" i="4" s="1"/>
  <c r="S42" i="4"/>
  <c r="Q42" i="4"/>
  <c r="U9" i="4"/>
  <c r="Q9" i="4"/>
  <c r="U33" i="4"/>
  <c r="Q33" i="4"/>
  <c r="N33" i="4" s="1"/>
  <c r="U63" i="4"/>
  <c r="Q63" i="4"/>
  <c r="N63" i="4" s="1"/>
  <c r="U18" i="4"/>
  <c r="Q18" i="4"/>
  <c r="U40" i="4"/>
  <c r="Q40" i="4"/>
  <c r="U58" i="4"/>
  <c r="Q58" i="4"/>
  <c r="U25" i="4"/>
  <c r="Q25" i="4"/>
  <c r="N25" i="4" s="1"/>
  <c r="U11" i="4"/>
  <c r="Q11" i="4"/>
  <c r="N11" i="4" s="1"/>
  <c r="S51" i="4"/>
  <c r="Q51" i="4"/>
  <c r="N51" i="4" s="1"/>
  <c r="U28" i="4"/>
  <c r="Q28" i="4"/>
  <c r="U19" i="4"/>
  <c r="Q19" i="4"/>
  <c r="N19" i="4" s="1"/>
  <c r="S41" i="4"/>
  <c r="Q41" i="4"/>
  <c r="N41" i="4" s="1"/>
  <c r="U59" i="4"/>
  <c r="Q59" i="4"/>
  <c r="N59" i="4" s="1"/>
  <c r="U48" i="4"/>
  <c r="Q48" i="4"/>
  <c r="N48" i="4" s="1"/>
  <c r="S49" i="4"/>
  <c r="Q49" i="4"/>
  <c r="N49" i="4" s="1"/>
  <c r="S17" i="4"/>
  <c r="Q17" i="4"/>
  <c r="N17" i="4" s="1"/>
  <c r="U57" i="4"/>
  <c r="Q57" i="4"/>
  <c r="N57" i="4" s="1"/>
  <c r="U34" i="4"/>
  <c r="Q34" i="4"/>
  <c r="Q46" i="4"/>
  <c r="N46" i="4" s="1"/>
  <c r="U13" i="4"/>
  <c r="Q13" i="4"/>
  <c r="N13" i="4" s="1"/>
  <c r="Q29" i="4"/>
  <c r="N29" i="4" s="1"/>
  <c r="U35" i="4"/>
  <c r="Q35" i="4"/>
  <c r="N35" i="4" s="1"/>
  <c r="S47" i="4"/>
  <c r="Q47" i="4"/>
  <c r="N47" i="4" s="1"/>
  <c r="S53" i="4"/>
  <c r="Q53" i="4"/>
  <c r="N53" i="4" s="1"/>
  <c r="U65" i="4"/>
  <c r="Q65" i="4"/>
  <c r="N65" i="4" s="1"/>
  <c r="S46" i="4"/>
  <c r="S15" i="4"/>
  <c r="N58" i="4"/>
  <c r="U52" i="4"/>
  <c r="S19" i="4"/>
  <c r="S40" i="4"/>
  <c r="N60" i="4"/>
  <c r="U42" i="4"/>
  <c r="S54" i="4"/>
  <c r="U17" i="4"/>
  <c r="U46" i="4"/>
  <c r="S50" i="4"/>
  <c r="N40" i="4"/>
  <c r="S44" i="4"/>
  <c r="N54" i="4"/>
  <c r="S8" i="4"/>
  <c r="U44" i="4"/>
  <c r="N62" i="4"/>
  <c r="N9" i="4"/>
  <c r="S16" i="4"/>
  <c r="N18" i="4"/>
  <c r="U16" i="4"/>
  <c r="S48" i="4"/>
  <c r="S10" i="4"/>
  <c r="N66" i="4"/>
  <c r="N42" i="4"/>
  <c r="S12" i="4"/>
  <c r="N37" i="4"/>
  <c r="U8" i="4"/>
  <c r="U10" i="4"/>
  <c r="U12" i="4"/>
  <c r="S25" i="4"/>
  <c r="U41" i="4"/>
  <c r="U24" i="4"/>
  <c r="S24" i="4"/>
  <c r="N24" i="4"/>
  <c r="U43" i="4"/>
  <c r="U45" i="4"/>
  <c r="S9" i="4"/>
  <c r="S11" i="4"/>
  <c r="S13" i="4"/>
  <c r="S18" i="4"/>
  <c r="U27" i="4"/>
  <c r="S27" i="4"/>
  <c r="U47" i="4"/>
  <c r="N14" i="4"/>
  <c r="U49" i="4"/>
  <c r="S14" i="4"/>
  <c r="U29" i="4"/>
  <c r="S29" i="4"/>
  <c r="U51" i="4"/>
  <c r="U53" i="4"/>
  <c r="U31" i="4"/>
  <c r="S31" i="4"/>
  <c r="U55" i="4"/>
  <c r="S33" i="4"/>
  <c r="S35" i="4"/>
  <c r="S37" i="4"/>
  <c r="S39" i="4"/>
  <c r="S56" i="4"/>
  <c r="S58" i="4"/>
  <c r="S60" i="4"/>
  <c r="S62" i="4"/>
  <c r="S64" i="4"/>
  <c r="S66" i="4"/>
  <c r="N26" i="4"/>
  <c r="N28" i="4"/>
  <c r="N34" i="4"/>
  <c r="N67" i="4"/>
  <c r="S26" i="4"/>
  <c r="S28" i="4"/>
  <c r="S30" i="4"/>
  <c r="S32" i="4"/>
  <c r="S34" i="4"/>
  <c r="S36" i="4"/>
  <c r="S38" i="4"/>
  <c r="S57" i="4"/>
  <c r="S59" i="4"/>
  <c r="S61" i="4"/>
  <c r="S63" i="4"/>
  <c r="S65" i="4"/>
  <c r="S67" i="4"/>
  <c r="R51" i="4" l="1"/>
  <c r="O51" i="4" s="1"/>
  <c r="R47" i="4"/>
  <c r="O47" i="4" s="1"/>
  <c r="R16" i="4"/>
  <c r="O16" i="4" s="1"/>
  <c r="P44" i="4"/>
  <c r="M44" i="4" s="1"/>
  <c r="P53" i="4"/>
  <c r="M53" i="4" s="1"/>
  <c r="R34" i="4"/>
  <c r="O34" i="4" s="1"/>
  <c r="R48" i="4"/>
  <c r="O48" i="4" s="1"/>
  <c r="R11" i="4"/>
  <c r="O11" i="4" s="1"/>
  <c r="R18" i="4"/>
  <c r="O18" i="4" s="1"/>
  <c r="P42" i="4"/>
  <c r="M42" i="4" s="1"/>
  <c r="R15" i="4"/>
  <c r="O15" i="4" s="1"/>
  <c r="P59" i="4"/>
  <c r="M59" i="4" s="1"/>
  <c r="P30" i="4"/>
  <c r="M30" i="4" s="1"/>
  <c r="P64" i="4"/>
  <c r="M64" i="4" s="1"/>
  <c r="P15" i="4"/>
  <c r="M15" i="4" s="1"/>
  <c r="P32" i="4"/>
  <c r="M32" i="4" s="1"/>
  <c r="R29" i="4"/>
  <c r="O29" i="4" s="1"/>
  <c r="R27" i="4"/>
  <c r="O27" i="4" s="1"/>
  <c r="P40" i="4"/>
  <c r="M40" i="4" s="1"/>
  <c r="P47" i="4"/>
  <c r="M47" i="4" s="1"/>
  <c r="R57" i="4"/>
  <c r="O57" i="4" s="1"/>
  <c r="R59" i="4"/>
  <c r="O59" i="4" s="1"/>
  <c r="R25" i="4"/>
  <c r="O25" i="4" s="1"/>
  <c r="R63" i="4"/>
  <c r="O63" i="4" s="1"/>
  <c r="R64" i="4"/>
  <c r="O64" i="4" s="1"/>
  <c r="R36" i="4"/>
  <c r="O36" i="4" s="1"/>
  <c r="R56" i="4"/>
  <c r="O56" i="4" s="1"/>
  <c r="R30" i="4"/>
  <c r="O30" i="4" s="1"/>
  <c r="P28" i="4"/>
  <c r="M28" i="4" s="1"/>
  <c r="R43" i="4"/>
  <c r="O43" i="4" s="1"/>
  <c r="P39" i="4"/>
  <c r="M39" i="4" s="1"/>
  <c r="P60" i="4"/>
  <c r="M60" i="4" s="1"/>
  <c r="P18" i="4"/>
  <c r="M18" i="4" s="1"/>
  <c r="P25" i="4"/>
  <c r="M25" i="4" s="1"/>
  <c r="P50" i="4"/>
  <c r="M50" i="4" s="1"/>
  <c r="P46" i="4"/>
  <c r="M46" i="4" s="1"/>
  <c r="P57" i="4"/>
  <c r="M57" i="4" s="1"/>
  <c r="P26" i="4"/>
  <c r="M26" i="4" s="1"/>
  <c r="P37" i="4"/>
  <c r="M37" i="4" s="1"/>
  <c r="P58" i="4"/>
  <c r="M58" i="4" s="1"/>
  <c r="P35" i="4"/>
  <c r="M35" i="4" s="1"/>
  <c r="P13" i="4"/>
  <c r="M13" i="4" s="1"/>
  <c r="P24" i="4"/>
  <c r="M24" i="4" s="1"/>
  <c r="P48" i="4"/>
  <c r="M48" i="4" s="1"/>
  <c r="P16" i="4"/>
  <c r="M16" i="4" s="1"/>
  <c r="R35" i="4"/>
  <c r="O35" i="4" s="1"/>
  <c r="P17" i="4"/>
  <c r="M17" i="4" s="1"/>
  <c r="P41" i="4"/>
  <c r="M41" i="4" s="1"/>
  <c r="R33" i="4"/>
  <c r="O33" i="4" s="1"/>
  <c r="P52" i="4"/>
  <c r="M52" i="4" s="1"/>
  <c r="R14" i="4"/>
  <c r="O14" i="4" s="1"/>
  <c r="R62" i="4"/>
  <c r="O62" i="4" s="1"/>
  <c r="R50" i="4"/>
  <c r="O50" i="4" s="1"/>
  <c r="R67" i="4"/>
  <c r="O67" i="4" s="1"/>
  <c r="P29" i="4"/>
  <c r="M29" i="4" s="1"/>
  <c r="P14" i="4"/>
  <c r="M14" i="4" s="1"/>
  <c r="R24" i="4"/>
  <c r="O24" i="4" s="1"/>
  <c r="P54" i="4"/>
  <c r="M54" i="4" s="1"/>
  <c r="P19" i="4"/>
  <c r="M19" i="4" s="1"/>
  <c r="P62" i="4"/>
  <c r="M62" i="4" s="1"/>
  <c r="P33" i="4"/>
  <c r="M33" i="4" s="1"/>
  <c r="P9" i="4"/>
  <c r="M9" i="4" s="1"/>
  <c r="R41" i="4"/>
  <c r="O41" i="4" s="1"/>
  <c r="R19" i="4"/>
  <c r="O19" i="4" s="1"/>
  <c r="R39" i="4"/>
  <c r="O39" i="4" s="1"/>
  <c r="R38" i="4"/>
  <c r="O38" i="4" s="1"/>
  <c r="R37" i="4"/>
  <c r="O37" i="4" s="1"/>
  <c r="R66" i="4"/>
  <c r="O66" i="4" s="1"/>
  <c r="P31" i="4"/>
  <c r="M31" i="4" s="1"/>
  <c r="P67" i="4"/>
  <c r="M67" i="4" s="1"/>
  <c r="R53" i="4"/>
  <c r="O53" i="4" s="1"/>
  <c r="R45" i="4"/>
  <c r="O45" i="4" s="1"/>
  <c r="R46" i="4"/>
  <c r="O46" i="4" s="1"/>
  <c r="R52" i="4"/>
  <c r="O52" i="4" s="1"/>
  <c r="P66" i="4"/>
  <c r="M66" i="4" s="1"/>
  <c r="P11" i="4"/>
  <c r="M11" i="4" s="1"/>
  <c r="P65" i="4"/>
  <c r="M65" i="4" s="1"/>
  <c r="P38" i="4"/>
  <c r="M38" i="4" s="1"/>
  <c r="R49" i="4"/>
  <c r="O49" i="4" s="1"/>
  <c r="R12" i="4"/>
  <c r="O12" i="4" s="1"/>
  <c r="R44" i="4"/>
  <c r="O44" i="4" s="1"/>
  <c r="R13" i="4"/>
  <c r="O13" i="4" s="1"/>
  <c r="P49" i="4"/>
  <c r="M49" i="4" s="1"/>
  <c r="R28" i="4"/>
  <c r="O28" i="4" s="1"/>
  <c r="R58" i="4"/>
  <c r="O58" i="4" s="1"/>
  <c r="R9" i="4"/>
  <c r="O9" i="4" s="1"/>
  <c r="P43" i="4"/>
  <c r="M43" i="4" s="1"/>
  <c r="R32" i="4"/>
  <c r="O32" i="4" s="1"/>
  <c r="R60" i="4"/>
  <c r="O60" i="4" s="1"/>
  <c r="P27" i="4"/>
  <c r="M27" i="4" s="1"/>
  <c r="P56" i="4"/>
  <c r="M56" i="4" s="1"/>
  <c r="P36" i="4"/>
  <c r="M36" i="4" s="1"/>
  <c r="R55" i="4"/>
  <c r="O55" i="4" s="1"/>
  <c r="R10" i="4"/>
  <c r="O10" i="4" s="1"/>
  <c r="P10" i="4"/>
  <c r="M10" i="4" s="1"/>
  <c r="R42" i="4"/>
  <c r="O42" i="4" s="1"/>
  <c r="R31" i="4"/>
  <c r="O31" i="4" s="1"/>
  <c r="P63" i="4"/>
  <c r="M63" i="4" s="1"/>
  <c r="P61" i="4"/>
  <c r="M61" i="4" s="1"/>
  <c r="P34" i="4"/>
  <c r="M34" i="4" s="1"/>
  <c r="R8" i="4"/>
  <c r="O8" i="4" s="1"/>
  <c r="P12" i="4"/>
  <c r="M12" i="4" s="1"/>
  <c r="P8" i="4"/>
  <c r="M8" i="4" s="1"/>
  <c r="R17" i="4"/>
  <c r="O17" i="4" s="1"/>
  <c r="R65" i="4"/>
  <c r="O65" i="4" s="1"/>
  <c r="P51" i="4"/>
  <c r="M51" i="4" s="1"/>
  <c r="R40" i="4"/>
  <c r="O40" i="4" s="1"/>
  <c r="P45" i="4"/>
  <c r="M45" i="4" s="1"/>
  <c r="R26" i="4"/>
  <c r="O26" i="4" s="1"/>
  <c r="P55" i="4"/>
  <c r="M55" i="4" s="1"/>
  <c r="R61" i="4"/>
  <c r="O61" i="4" s="1"/>
  <c r="R54" i="4"/>
  <c r="O54" i="4" s="1"/>
</calcChain>
</file>

<file path=xl/sharedStrings.xml><?xml version="1.0" encoding="utf-8"?>
<sst xmlns="http://schemas.openxmlformats.org/spreadsheetml/2006/main" count="127" uniqueCount="58">
  <si>
    <t>f- (MHz)</t>
  </si>
  <si>
    <t>f+ (MHz)</t>
  </si>
  <si>
    <t>DISK MODULE</t>
  </si>
  <si>
    <t>eth2</t>
  </si>
  <si>
    <t>eth3</t>
  </si>
  <si>
    <t>eth4</t>
  </si>
  <si>
    <t>eth5</t>
  </si>
  <si>
    <t>LSB</t>
  </si>
  <si>
    <t>POLYFIX SUB-BAND</t>
  </si>
  <si>
    <t>LOWER
/INNER</t>
  </si>
  <si>
    <t>fc (MHz)</t>
  </si>
  <si>
    <t>RX SIDEBAND</t>
  </si>
  <si>
    <t>POLYFIX UNIT #</t>
  </si>
  <si>
    <t>SFP+ 2</t>
  </si>
  <si>
    <t>SFP+ 1</t>
  </si>
  <si>
    <t>RG</t>
  </si>
  <si>
    <t>RECORDER 2 | MARK-6 4124</t>
  </si>
  <si>
    <t>RECORDER I/F</t>
  </si>
  <si>
    <t>POLYFIX UNIT I/F</t>
  </si>
  <si>
    <t>THREAD 
ID</t>
  </si>
  <si>
    <t>SUB-BAND SKY-FREQUENCY</t>
  </si>
  <si>
    <t>(Fixed value)</t>
  </si>
  <si>
    <t>(User entry)</t>
  </si>
  <si>
    <t>LO values:</t>
  </si>
  <si>
    <t>Formulas:</t>
  </si>
  <si>
    <t>f_IF1(LSB) = f_LO1 - f_SKY</t>
  </si>
  <si>
    <t>SUB-BAND IF1-FREQUENCY</t>
  </si>
  <si>
    <t>SUB-BAND IF2-FREQUENCY</t>
  </si>
  <si>
    <t>f_SKY (LSB  | LOWER/INNER) = f_LO1 - f_LO2 + f_IF2</t>
  </si>
  <si>
    <t>f_SKY (LSB  | UPPER/OUTER) = f_LO1 - f_LO2 - f_IF2</t>
  </si>
  <si>
    <t xml:space="preserve">BACKEND BASEBAND </t>
  </si>
  <si>
    <t>f_SKY (USB  | UPPER/OUTER) = f_LO1 + f_LO2 + f_IF2</t>
  </si>
  <si>
    <t>f_SKY (USB  | LOWER/INNER) = f_LO1 + f_LO2 - f_IF2</t>
  </si>
  <si>
    <t xml:space="preserve">f_IF1(USB) = f_SKY - f_LO1 </t>
  </si>
  <si>
    <t>f_IF2(LOWER/INNER) = f_LO2 - f_IF1;     for f_IF1 &lt;= f_LO2</t>
  </si>
  <si>
    <t>f_IF2(UPPER/OUTER) = f_IF1 - f_LO2;      for f_IF1 &gt;= f_LO2</t>
  </si>
  <si>
    <t>Created:</t>
  </si>
  <si>
    <t>Last rev:</t>
  </si>
  <si>
    <t>NET SIDEBAND</t>
  </si>
  <si>
    <t>NET USB</t>
  </si>
  <si>
    <t>Notes:</t>
  </si>
  <si>
    <t>[1]</t>
  </si>
  <si>
    <t>[2]</t>
  </si>
  <si>
    <t>Band edges are highlighted in bold.</t>
  </si>
  <si>
    <t>RX 
POL</t>
  </si>
  <si>
    <t>RECORDER SLOT</t>
  </si>
  <si>
    <t>f_LO1(GHz)</t>
  </si>
  <si>
    <t>f_LO2(GHz)</t>
  </si>
  <si>
    <t>f- (GHz)</t>
  </si>
  <si>
    <t>fc (GHz)</t>
  </si>
  <si>
    <t>f+ (GHz)</t>
  </si>
  <si>
    <t>fc_IF2 (MHz) = n ∙ 64;      n = 0, 1, 2, …., 63  (PolyFiX digital sub-band index)</t>
  </si>
  <si>
    <t>V / LCP</t>
  </si>
  <si>
    <t>H / RCP</t>
  </si>
  <si>
    <t>10-GbE fiber-optic cabling between PolyFiX and recorders as for the EHT 230-GHz observations (5-9 GHz IF).</t>
  </si>
  <si>
    <t>NOEMA frequency setup for the GMVA May 2023 session (16 Gbps, dual pol)</t>
  </si>
  <si>
    <t>2023-03-23</t>
  </si>
  <si>
    <t>2023-04-28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</si>
</sst>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/>
    <xf numFmtId="49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" fontId="0" fillId="0" borderId="0" xfId="0" applyNumberFormat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D2DC-E4EC-489A-9D91-A30E8AB7A4F7}">
  <sheetPr>
    <pageSetUpPr fitToPage="1"/>
  </sheetPr>
  <dimension ref="C2:AF94"/>
  <sheetViews>
    <sheetView tabSelected="1" zoomScale="85" zoomScaleNormal="85" workbookViewId="0">
      <selection activeCell="O78" sqref="O78"/>
    </sheetView>
  </sheetViews>
  <sheetFormatPr defaultRowHeight="15" x14ac:dyDescent="0.25"/>
  <cols>
    <col min="3" max="15" width="10.85546875" customWidth="1"/>
    <col min="16" max="16" width="10.85546875" style="27" customWidth="1"/>
    <col min="17" max="31" width="10.85546875" customWidth="1"/>
    <col min="32" max="32" width="10.85546875" style="25" customWidth="1"/>
  </cols>
  <sheetData>
    <row r="2" spans="3:32" s="16" customFormat="1" ht="23.25" x14ac:dyDescent="0.35">
      <c r="C2" s="63" t="s">
        <v>55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15"/>
      <c r="Q2" s="15"/>
      <c r="R2" s="15"/>
      <c r="S2" s="15"/>
      <c r="T2" s="15"/>
      <c r="U2" s="15"/>
      <c r="V2" s="15"/>
      <c r="W2" s="15"/>
      <c r="X2" s="15"/>
      <c r="Y2" s="15"/>
      <c r="AF2" s="27"/>
    </row>
    <row r="4" spans="3:32" ht="15.75" customHeight="1" thickBot="1" x14ac:dyDescent="0.3"/>
    <row r="5" spans="3:32" s="2" customFormat="1" ht="21.95" customHeight="1" thickBot="1" x14ac:dyDescent="0.3">
      <c r="C5" s="60" t="s">
        <v>16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3:32" ht="15" customHeight="1" x14ac:dyDescent="0.25">
      <c r="C6" s="87" t="s">
        <v>45</v>
      </c>
      <c r="D6" s="83" t="s">
        <v>17</v>
      </c>
      <c r="E6" s="83" t="s">
        <v>44</v>
      </c>
      <c r="F6" s="83" t="s">
        <v>11</v>
      </c>
      <c r="G6" s="83" t="s">
        <v>30</v>
      </c>
      <c r="H6" s="89" t="s">
        <v>38</v>
      </c>
      <c r="I6" s="83" t="s">
        <v>12</v>
      </c>
      <c r="J6" s="83" t="s">
        <v>18</v>
      </c>
      <c r="K6" s="83" t="s">
        <v>19</v>
      </c>
      <c r="L6" s="85" t="s">
        <v>8</v>
      </c>
      <c r="M6" s="80" t="s">
        <v>20</v>
      </c>
      <c r="N6" s="81"/>
      <c r="O6" s="82"/>
      <c r="P6"/>
      <c r="AF6"/>
    </row>
    <row r="7" spans="3:32" s="3" customFormat="1" ht="15.75" thickBot="1" x14ac:dyDescent="0.3">
      <c r="C7" s="88"/>
      <c r="D7" s="84"/>
      <c r="E7" s="84"/>
      <c r="F7" s="84"/>
      <c r="G7" s="84"/>
      <c r="H7" s="84"/>
      <c r="I7" s="84"/>
      <c r="J7" s="84"/>
      <c r="K7" s="84"/>
      <c r="L7" s="86"/>
      <c r="M7" s="24" t="s">
        <v>48</v>
      </c>
      <c r="N7" s="20" t="s">
        <v>49</v>
      </c>
      <c r="O7" s="21" t="s">
        <v>50</v>
      </c>
    </row>
    <row r="8" spans="3:32" x14ac:dyDescent="0.25">
      <c r="C8" s="73">
        <v>1</v>
      </c>
      <c r="D8" s="67" t="s">
        <v>3</v>
      </c>
      <c r="E8" s="67" t="s">
        <v>52</v>
      </c>
      <c r="F8" s="67" t="s">
        <v>7</v>
      </c>
      <c r="G8" s="64" t="s">
        <v>9</v>
      </c>
      <c r="H8" s="64" t="s">
        <v>39</v>
      </c>
      <c r="I8" s="67">
        <v>6</v>
      </c>
      <c r="J8" s="67" t="s">
        <v>13</v>
      </c>
      <c r="K8" s="70">
        <f>L8/4</f>
        <v>8</v>
      </c>
      <c r="L8" s="22">
        <v>32</v>
      </c>
      <c r="M8" s="40">
        <f t="shared" ref="M8:M39" si="0">$E$76-$E$77+($L8*64-32)/1000</f>
        <v>86.268000000000001</v>
      </c>
      <c r="N8" s="41">
        <f t="shared" ref="N8:N39" si="1">$E$76-$E$77+$L8*64/1000</f>
        <v>86.3</v>
      </c>
      <c r="O8" s="42">
        <f t="shared" ref="O8:O39" si="2">$E$76-$E$77+($L8*64+32)/1000</f>
        <v>86.331999999999994</v>
      </c>
      <c r="P8"/>
      <c r="AF8"/>
    </row>
    <row r="9" spans="3:32" x14ac:dyDescent="0.25">
      <c r="C9" s="78"/>
      <c r="D9" s="68"/>
      <c r="E9" s="68"/>
      <c r="F9" s="68"/>
      <c r="G9" s="65"/>
      <c r="H9" s="65"/>
      <c r="I9" s="68"/>
      <c r="J9" s="68"/>
      <c r="K9" s="71"/>
      <c r="L9" s="18">
        <v>33</v>
      </c>
      <c r="M9" s="31">
        <f t="shared" si="0"/>
        <v>86.331999999999994</v>
      </c>
      <c r="N9" s="32">
        <f t="shared" si="1"/>
        <v>86.36399999999999</v>
      </c>
      <c r="O9" s="33">
        <f t="shared" si="2"/>
        <v>86.396000000000001</v>
      </c>
      <c r="P9"/>
      <c r="AF9"/>
    </row>
    <row r="10" spans="3:32" x14ac:dyDescent="0.25">
      <c r="C10" s="78"/>
      <c r="D10" s="68"/>
      <c r="E10" s="68"/>
      <c r="F10" s="68"/>
      <c r="G10" s="65"/>
      <c r="H10" s="65"/>
      <c r="I10" s="68"/>
      <c r="J10" s="68"/>
      <c r="K10" s="71"/>
      <c r="L10" s="18">
        <v>34</v>
      </c>
      <c r="M10" s="31">
        <f t="shared" si="0"/>
        <v>86.396000000000001</v>
      </c>
      <c r="N10" s="32">
        <f t="shared" si="1"/>
        <v>86.427999999999997</v>
      </c>
      <c r="O10" s="33">
        <f t="shared" si="2"/>
        <v>86.46</v>
      </c>
      <c r="P10"/>
      <c r="AF10"/>
    </row>
    <row r="11" spans="3:32" x14ac:dyDescent="0.25">
      <c r="C11" s="78"/>
      <c r="D11" s="68"/>
      <c r="E11" s="68"/>
      <c r="F11" s="68"/>
      <c r="G11" s="65"/>
      <c r="H11" s="65"/>
      <c r="I11" s="68"/>
      <c r="J11" s="68"/>
      <c r="K11" s="71"/>
      <c r="L11" s="18">
        <v>35</v>
      </c>
      <c r="M11" s="31">
        <f t="shared" si="0"/>
        <v>86.46</v>
      </c>
      <c r="N11" s="32">
        <f t="shared" si="1"/>
        <v>86.49199999999999</v>
      </c>
      <c r="O11" s="33">
        <f t="shared" si="2"/>
        <v>86.524000000000001</v>
      </c>
      <c r="P11"/>
      <c r="AF11"/>
    </row>
    <row r="12" spans="3:32" x14ac:dyDescent="0.25">
      <c r="C12" s="78"/>
      <c r="D12" s="68"/>
      <c r="E12" s="68"/>
      <c r="F12" s="68"/>
      <c r="G12" s="65"/>
      <c r="H12" s="65"/>
      <c r="I12" s="68"/>
      <c r="J12" s="68"/>
      <c r="K12" s="71">
        <f>L12/4</f>
        <v>9</v>
      </c>
      <c r="L12" s="18">
        <v>36</v>
      </c>
      <c r="M12" s="31">
        <f t="shared" si="0"/>
        <v>86.524000000000001</v>
      </c>
      <c r="N12" s="32">
        <f t="shared" si="1"/>
        <v>86.555999999999997</v>
      </c>
      <c r="O12" s="33">
        <f t="shared" si="2"/>
        <v>86.587999999999994</v>
      </c>
      <c r="P12"/>
      <c r="AF12"/>
    </row>
    <row r="13" spans="3:32" x14ac:dyDescent="0.25">
      <c r="C13" s="78"/>
      <c r="D13" s="68"/>
      <c r="E13" s="68"/>
      <c r="F13" s="68"/>
      <c r="G13" s="65"/>
      <c r="H13" s="65"/>
      <c r="I13" s="68"/>
      <c r="J13" s="68"/>
      <c r="K13" s="71"/>
      <c r="L13" s="18">
        <v>37</v>
      </c>
      <c r="M13" s="31">
        <f t="shared" si="0"/>
        <v>86.587999999999994</v>
      </c>
      <c r="N13" s="32">
        <f t="shared" si="1"/>
        <v>86.61999999999999</v>
      </c>
      <c r="O13" s="33">
        <f t="shared" si="2"/>
        <v>86.652000000000001</v>
      </c>
      <c r="P13"/>
      <c r="AF13"/>
    </row>
    <row r="14" spans="3:32" x14ac:dyDescent="0.25">
      <c r="C14" s="78"/>
      <c r="D14" s="68"/>
      <c r="E14" s="68"/>
      <c r="F14" s="68"/>
      <c r="G14" s="65"/>
      <c r="H14" s="65"/>
      <c r="I14" s="68"/>
      <c r="J14" s="68"/>
      <c r="K14" s="71"/>
      <c r="L14" s="18">
        <v>38</v>
      </c>
      <c r="M14" s="31">
        <f t="shared" si="0"/>
        <v>86.652000000000001</v>
      </c>
      <c r="N14" s="32">
        <f t="shared" si="1"/>
        <v>86.683999999999997</v>
      </c>
      <c r="O14" s="33">
        <f t="shared" si="2"/>
        <v>86.715999999999994</v>
      </c>
      <c r="P14"/>
      <c r="AF14"/>
    </row>
    <row r="15" spans="3:32" x14ac:dyDescent="0.25">
      <c r="C15" s="78"/>
      <c r="D15" s="68"/>
      <c r="E15" s="68"/>
      <c r="F15" s="68"/>
      <c r="G15" s="65"/>
      <c r="H15" s="65"/>
      <c r="I15" s="68"/>
      <c r="J15" s="68"/>
      <c r="K15" s="71"/>
      <c r="L15" s="18">
        <v>39</v>
      </c>
      <c r="M15" s="31">
        <f t="shared" si="0"/>
        <v>86.715999999999994</v>
      </c>
      <c r="N15" s="32">
        <f t="shared" si="1"/>
        <v>86.74799999999999</v>
      </c>
      <c r="O15" s="33">
        <f t="shared" si="2"/>
        <v>86.78</v>
      </c>
      <c r="P15"/>
      <c r="AF15"/>
    </row>
    <row r="16" spans="3:32" x14ac:dyDescent="0.25">
      <c r="C16" s="78"/>
      <c r="D16" s="68"/>
      <c r="E16" s="68"/>
      <c r="F16" s="68"/>
      <c r="G16" s="65"/>
      <c r="H16" s="65"/>
      <c r="I16" s="68"/>
      <c r="J16" s="68"/>
      <c r="K16" s="71">
        <f>L16/4</f>
        <v>10</v>
      </c>
      <c r="L16" s="18">
        <v>40</v>
      </c>
      <c r="M16" s="31">
        <f t="shared" si="0"/>
        <v>86.78</v>
      </c>
      <c r="N16" s="32">
        <f t="shared" si="1"/>
        <v>86.811999999999998</v>
      </c>
      <c r="O16" s="33">
        <f t="shared" si="2"/>
        <v>86.843999999999994</v>
      </c>
      <c r="P16"/>
      <c r="AF16"/>
    </row>
    <row r="17" spans="3:32" x14ac:dyDescent="0.25">
      <c r="C17" s="78"/>
      <c r="D17" s="68"/>
      <c r="E17" s="68"/>
      <c r="F17" s="68"/>
      <c r="G17" s="65"/>
      <c r="H17" s="65"/>
      <c r="I17" s="68"/>
      <c r="J17" s="68"/>
      <c r="K17" s="71"/>
      <c r="L17" s="18">
        <v>41</v>
      </c>
      <c r="M17" s="31">
        <f t="shared" si="0"/>
        <v>86.843999999999994</v>
      </c>
      <c r="N17" s="32">
        <f t="shared" si="1"/>
        <v>86.875999999999991</v>
      </c>
      <c r="O17" s="33">
        <f t="shared" si="2"/>
        <v>86.908000000000001</v>
      </c>
      <c r="P17"/>
      <c r="AF17"/>
    </row>
    <row r="18" spans="3:32" x14ac:dyDescent="0.25">
      <c r="C18" s="78"/>
      <c r="D18" s="68"/>
      <c r="E18" s="68"/>
      <c r="F18" s="68"/>
      <c r="G18" s="65"/>
      <c r="H18" s="65"/>
      <c r="I18" s="68"/>
      <c r="J18" s="68"/>
      <c r="K18" s="71"/>
      <c r="L18" s="18">
        <v>42</v>
      </c>
      <c r="M18" s="31">
        <f t="shared" si="0"/>
        <v>86.908000000000001</v>
      </c>
      <c r="N18" s="32">
        <f t="shared" si="1"/>
        <v>86.94</v>
      </c>
      <c r="O18" s="33">
        <f t="shared" si="2"/>
        <v>86.971999999999994</v>
      </c>
      <c r="P18"/>
      <c r="AF18"/>
    </row>
    <row r="19" spans="3:32" x14ac:dyDescent="0.25">
      <c r="C19" s="78"/>
      <c r="D19" s="68"/>
      <c r="E19" s="68"/>
      <c r="F19" s="68"/>
      <c r="G19" s="65"/>
      <c r="H19" s="65"/>
      <c r="I19" s="68"/>
      <c r="J19" s="68"/>
      <c r="K19" s="71"/>
      <c r="L19" s="18">
        <v>43</v>
      </c>
      <c r="M19" s="31">
        <f t="shared" si="0"/>
        <v>86.971999999999994</v>
      </c>
      <c r="N19" s="32">
        <f t="shared" si="1"/>
        <v>87.003999999999991</v>
      </c>
      <c r="O19" s="43">
        <f t="shared" si="2"/>
        <v>87.036000000000001</v>
      </c>
      <c r="P19"/>
      <c r="AF19"/>
    </row>
    <row r="20" spans="3:32" x14ac:dyDescent="0.25">
      <c r="C20" s="78"/>
      <c r="D20" s="68"/>
      <c r="E20" s="68"/>
      <c r="F20" s="68"/>
      <c r="G20" s="65"/>
      <c r="H20" s="65"/>
      <c r="I20" s="68"/>
      <c r="J20" s="68"/>
      <c r="K20" s="71">
        <v>11</v>
      </c>
      <c r="L20" s="30">
        <v>44</v>
      </c>
      <c r="M20" s="31">
        <f t="shared" si="0"/>
        <v>87.036000000000001</v>
      </c>
      <c r="N20" s="32">
        <f t="shared" si="1"/>
        <v>87.067999999999998</v>
      </c>
      <c r="O20" s="33">
        <f t="shared" si="2"/>
        <v>87.1</v>
      </c>
      <c r="P20"/>
      <c r="AF20"/>
    </row>
    <row r="21" spans="3:32" x14ac:dyDescent="0.25">
      <c r="C21" s="78"/>
      <c r="D21" s="68"/>
      <c r="E21" s="68"/>
      <c r="F21" s="68"/>
      <c r="G21" s="65"/>
      <c r="H21" s="65"/>
      <c r="I21" s="68"/>
      <c r="J21" s="68"/>
      <c r="K21" s="71"/>
      <c r="L21" s="30">
        <v>45</v>
      </c>
      <c r="M21" s="31">
        <f t="shared" si="0"/>
        <v>87.1</v>
      </c>
      <c r="N21" s="32">
        <f t="shared" si="1"/>
        <v>87.131999999999991</v>
      </c>
      <c r="O21" s="33">
        <f t="shared" si="2"/>
        <v>87.164000000000001</v>
      </c>
      <c r="P21"/>
      <c r="AF21"/>
    </row>
    <row r="22" spans="3:32" x14ac:dyDescent="0.25">
      <c r="C22" s="78"/>
      <c r="D22" s="68"/>
      <c r="E22" s="68"/>
      <c r="F22" s="68"/>
      <c r="G22" s="65"/>
      <c r="H22" s="65"/>
      <c r="I22" s="68"/>
      <c r="J22" s="68"/>
      <c r="K22" s="71"/>
      <c r="L22" s="30">
        <v>46</v>
      </c>
      <c r="M22" s="31">
        <f t="shared" si="0"/>
        <v>87.164000000000001</v>
      </c>
      <c r="N22" s="32">
        <f t="shared" si="1"/>
        <v>87.195999999999998</v>
      </c>
      <c r="O22" s="33">
        <f t="shared" si="2"/>
        <v>87.227999999999994</v>
      </c>
      <c r="P22"/>
      <c r="AF22"/>
    </row>
    <row r="23" spans="3:32" ht="15.75" thickBot="1" x14ac:dyDescent="0.3">
      <c r="C23" s="79"/>
      <c r="D23" s="69"/>
      <c r="E23" s="69"/>
      <c r="F23" s="69"/>
      <c r="G23" s="66"/>
      <c r="H23" s="66"/>
      <c r="I23" s="69"/>
      <c r="J23" s="69"/>
      <c r="K23" s="72"/>
      <c r="L23" s="35">
        <v>47</v>
      </c>
      <c r="M23" s="31">
        <f t="shared" si="0"/>
        <v>87.227999999999994</v>
      </c>
      <c r="N23" s="32">
        <f t="shared" si="1"/>
        <v>87.259999999999991</v>
      </c>
      <c r="O23" s="44">
        <f t="shared" si="2"/>
        <v>87.292000000000002</v>
      </c>
      <c r="P23"/>
      <c r="AF23"/>
    </row>
    <row r="24" spans="3:32" ht="15" customHeight="1" x14ac:dyDescent="0.25">
      <c r="C24" s="73">
        <v>2</v>
      </c>
      <c r="D24" s="67" t="s">
        <v>4</v>
      </c>
      <c r="E24" s="67" t="s">
        <v>52</v>
      </c>
      <c r="F24" s="67" t="s">
        <v>7</v>
      </c>
      <c r="G24" s="64" t="s">
        <v>9</v>
      </c>
      <c r="H24" s="64" t="s">
        <v>39</v>
      </c>
      <c r="I24" s="67">
        <v>6</v>
      </c>
      <c r="J24" s="67" t="s">
        <v>14</v>
      </c>
      <c r="K24" s="70">
        <f>L24/4</f>
        <v>4</v>
      </c>
      <c r="L24" s="23">
        <v>16</v>
      </c>
      <c r="M24" s="45">
        <f t="shared" si="0"/>
        <v>85.244</v>
      </c>
      <c r="N24" s="41">
        <f t="shared" si="1"/>
        <v>85.275999999999996</v>
      </c>
      <c r="O24" s="42">
        <f t="shared" si="2"/>
        <v>85.307999999999993</v>
      </c>
      <c r="P24"/>
      <c r="T24" s="2"/>
      <c r="AF24"/>
    </row>
    <row r="25" spans="3:32" x14ac:dyDescent="0.25">
      <c r="C25" s="78"/>
      <c r="D25" s="68"/>
      <c r="E25" s="68"/>
      <c r="F25" s="68"/>
      <c r="G25" s="65"/>
      <c r="H25" s="76"/>
      <c r="I25" s="68"/>
      <c r="J25" s="68"/>
      <c r="K25" s="71"/>
      <c r="L25" s="18">
        <v>17</v>
      </c>
      <c r="M25" s="31">
        <f t="shared" si="0"/>
        <v>85.307999999999993</v>
      </c>
      <c r="N25" s="32">
        <f t="shared" si="1"/>
        <v>85.339999999999989</v>
      </c>
      <c r="O25" s="33">
        <f t="shared" si="2"/>
        <v>85.372</v>
      </c>
      <c r="P25"/>
      <c r="AF25"/>
    </row>
    <row r="26" spans="3:32" x14ac:dyDescent="0.25">
      <c r="C26" s="78"/>
      <c r="D26" s="68"/>
      <c r="E26" s="68"/>
      <c r="F26" s="68"/>
      <c r="G26" s="65"/>
      <c r="H26" s="76"/>
      <c r="I26" s="68"/>
      <c r="J26" s="68"/>
      <c r="K26" s="71"/>
      <c r="L26" s="18">
        <v>18</v>
      </c>
      <c r="M26" s="31">
        <f t="shared" si="0"/>
        <v>85.372</v>
      </c>
      <c r="N26" s="32">
        <f t="shared" si="1"/>
        <v>85.403999999999996</v>
      </c>
      <c r="O26" s="33">
        <f t="shared" si="2"/>
        <v>85.435999999999993</v>
      </c>
      <c r="P26"/>
      <c r="AF26"/>
    </row>
    <row r="27" spans="3:32" x14ac:dyDescent="0.25">
      <c r="C27" s="78"/>
      <c r="D27" s="68"/>
      <c r="E27" s="68"/>
      <c r="F27" s="68"/>
      <c r="G27" s="65"/>
      <c r="H27" s="76"/>
      <c r="I27" s="68"/>
      <c r="J27" s="68"/>
      <c r="K27" s="71"/>
      <c r="L27" s="18">
        <v>19</v>
      </c>
      <c r="M27" s="31">
        <f t="shared" si="0"/>
        <v>85.435999999999993</v>
      </c>
      <c r="N27" s="32">
        <f t="shared" si="1"/>
        <v>85.467999999999989</v>
      </c>
      <c r="O27" s="33">
        <f t="shared" si="2"/>
        <v>85.5</v>
      </c>
      <c r="P27"/>
      <c r="AF27"/>
    </row>
    <row r="28" spans="3:32" x14ac:dyDescent="0.25">
      <c r="C28" s="78"/>
      <c r="D28" s="68"/>
      <c r="E28" s="68"/>
      <c r="F28" s="68"/>
      <c r="G28" s="65"/>
      <c r="H28" s="76"/>
      <c r="I28" s="68"/>
      <c r="J28" s="68"/>
      <c r="K28" s="71">
        <f>L28/4</f>
        <v>5</v>
      </c>
      <c r="L28" s="18">
        <v>20</v>
      </c>
      <c r="M28" s="31">
        <f t="shared" si="0"/>
        <v>85.5</v>
      </c>
      <c r="N28" s="32">
        <f t="shared" si="1"/>
        <v>85.531999999999996</v>
      </c>
      <c r="O28" s="33">
        <f t="shared" si="2"/>
        <v>85.563999999999993</v>
      </c>
      <c r="P28"/>
      <c r="AF28"/>
    </row>
    <row r="29" spans="3:32" x14ac:dyDescent="0.25">
      <c r="C29" s="78"/>
      <c r="D29" s="68"/>
      <c r="E29" s="68"/>
      <c r="F29" s="68"/>
      <c r="G29" s="65"/>
      <c r="H29" s="76"/>
      <c r="I29" s="68"/>
      <c r="J29" s="68"/>
      <c r="K29" s="71"/>
      <c r="L29" s="18">
        <v>21</v>
      </c>
      <c r="M29" s="31">
        <f t="shared" si="0"/>
        <v>85.563999999999993</v>
      </c>
      <c r="N29" s="32">
        <f t="shared" si="1"/>
        <v>85.595999999999989</v>
      </c>
      <c r="O29" s="33">
        <f t="shared" si="2"/>
        <v>85.628</v>
      </c>
      <c r="P29"/>
      <c r="AF29"/>
    </row>
    <row r="30" spans="3:32" x14ac:dyDescent="0.25">
      <c r="C30" s="78"/>
      <c r="D30" s="68"/>
      <c r="E30" s="68"/>
      <c r="F30" s="68"/>
      <c r="G30" s="65"/>
      <c r="H30" s="76"/>
      <c r="I30" s="68"/>
      <c r="J30" s="68"/>
      <c r="K30" s="71"/>
      <c r="L30" s="18">
        <v>22</v>
      </c>
      <c r="M30" s="31">
        <f t="shared" si="0"/>
        <v>85.628</v>
      </c>
      <c r="N30" s="32">
        <f t="shared" si="1"/>
        <v>85.66</v>
      </c>
      <c r="O30" s="33">
        <f t="shared" si="2"/>
        <v>85.691999999999993</v>
      </c>
      <c r="P30"/>
      <c r="AF30"/>
    </row>
    <row r="31" spans="3:32" x14ac:dyDescent="0.25">
      <c r="C31" s="78"/>
      <c r="D31" s="68"/>
      <c r="E31" s="68"/>
      <c r="F31" s="68"/>
      <c r="G31" s="65"/>
      <c r="H31" s="76"/>
      <c r="I31" s="68"/>
      <c r="J31" s="68"/>
      <c r="K31" s="71"/>
      <c r="L31" s="18">
        <v>23</v>
      </c>
      <c r="M31" s="31">
        <f t="shared" si="0"/>
        <v>85.691999999999993</v>
      </c>
      <c r="N31" s="32">
        <f t="shared" si="1"/>
        <v>85.72399999999999</v>
      </c>
      <c r="O31" s="33">
        <f t="shared" si="2"/>
        <v>85.756</v>
      </c>
      <c r="P31"/>
      <c r="AF31"/>
    </row>
    <row r="32" spans="3:32" x14ac:dyDescent="0.25">
      <c r="C32" s="78"/>
      <c r="D32" s="68"/>
      <c r="E32" s="68"/>
      <c r="F32" s="68"/>
      <c r="G32" s="65"/>
      <c r="H32" s="76"/>
      <c r="I32" s="68"/>
      <c r="J32" s="68"/>
      <c r="K32" s="71">
        <f>L32/4</f>
        <v>6</v>
      </c>
      <c r="L32" s="18">
        <v>24</v>
      </c>
      <c r="M32" s="31">
        <f t="shared" si="0"/>
        <v>85.756</v>
      </c>
      <c r="N32" s="32">
        <f t="shared" si="1"/>
        <v>85.787999999999997</v>
      </c>
      <c r="O32" s="33">
        <f t="shared" si="2"/>
        <v>85.82</v>
      </c>
      <c r="P32"/>
      <c r="AF32"/>
    </row>
    <row r="33" spans="3:32" x14ac:dyDescent="0.25">
      <c r="C33" s="78"/>
      <c r="D33" s="68"/>
      <c r="E33" s="68"/>
      <c r="F33" s="68"/>
      <c r="G33" s="65"/>
      <c r="H33" s="76"/>
      <c r="I33" s="68"/>
      <c r="J33" s="68"/>
      <c r="K33" s="71"/>
      <c r="L33" s="18">
        <v>25</v>
      </c>
      <c r="M33" s="31">
        <f t="shared" si="0"/>
        <v>85.82</v>
      </c>
      <c r="N33" s="32">
        <f t="shared" si="1"/>
        <v>85.85199999999999</v>
      </c>
      <c r="O33" s="33">
        <f t="shared" si="2"/>
        <v>85.884</v>
      </c>
      <c r="P33"/>
      <c r="AF33"/>
    </row>
    <row r="34" spans="3:32" x14ac:dyDescent="0.25">
      <c r="C34" s="78"/>
      <c r="D34" s="68"/>
      <c r="E34" s="68"/>
      <c r="F34" s="68"/>
      <c r="G34" s="65"/>
      <c r="H34" s="76"/>
      <c r="I34" s="68"/>
      <c r="J34" s="68"/>
      <c r="K34" s="71"/>
      <c r="L34" s="18">
        <v>26</v>
      </c>
      <c r="M34" s="31">
        <f t="shared" si="0"/>
        <v>85.884</v>
      </c>
      <c r="N34" s="32">
        <f t="shared" si="1"/>
        <v>85.915999999999997</v>
      </c>
      <c r="O34" s="33">
        <f t="shared" si="2"/>
        <v>85.947999999999993</v>
      </c>
      <c r="P34"/>
      <c r="AF34"/>
    </row>
    <row r="35" spans="3:32" x14ac:dyDescent="0.25">
      <c r="C35" s="78"/>
      <c r="D35" s="68"/>
      <c r="E35" s="68"/>
      <c r="F35" s="68"/>
      <c r="G35" s="65"/>
      <c r="H35" s="76"/>
      <c r="I35" s="68"/>
      <c r="J35" s="68"/>
      <c r="K35" s="71"/>
      <c r="L35" s="18">
        <v>27</v>
      </c>
      <c r="M35" s="31">
        <f t="shared" si="0"/>
        <v>85.947999999999993</v>
      </c>
      <c r="N35" s="32">
        <f t="shared" si="1"/>
        <v>85.97999999999999</v>
      </c>
      <c r="O35" s="33">
        <f t="shared" si="2"/>
        <v>86.012</v>
      </c>
      <c r="P35"/>
      <c r="AF35"/>
    </row>
    <row r="36" spans="3:32" x14ac:dyDescent="0.25">
      <c r="C36" s="78"/>
      <c r="D36" s="68"/>
      <c r="E36" s="68"/>
      <c r="F36" s="68"/>
      <c r="G36" s="65"/>
      <c r="H36" s="76"/>
      <c r="I36" s="68"/>
      <c r="J36" s="68"/>
      <c r="K36" s="71">
        <f>L36/4</f>
        <v>7</v>
      </c>
      <c r="L36" s="18">
        <v>28</v>
      </c>
      <c r="M36" s="31">
        <f t="shared" si="0"/>
        <v>86.012</v>
      </c>
      <c r="N36" s="32">
        <f t="shared" si="1"/>
        <v>86.043999999999997</v>
      </c>
      <c r="O36" s="33">
        <f t="shared" si="2"/>
        <v>86.075999999999993</v>
      </c>
      <c r="P36"/>
      <c r="AF36"/>
    </row>
    <row r="37" spans="3:32" x14ac:dyDescent="0.25">
      <c r="C37" s="78"/>
      <c r="D37" s="68"/>
      <c r="E37" s="68"/>
      <c r="F37" s="68"/>
      <c r="G37" s="65"/>
      <c r="H37" s="76"/>
      <c r="I37" s="68"/>
      <c r="J37" s="68"/>
      <c r="K37" s="71"/>
      <c r="L37" s="18">
        <v>29</v>
      </c>
      <c r="M37" s="31">
        <f t="shared" si="0"/>
        <v>86.075999999999993</v>
      </c>
      <c r="N37" s="32">
        <f t="shared" si="1"/>
        <v>86.10799999999999</v>
      </c>
      <c r="O37" s="33">
        <f t="shared" si="2"/>
        <v>86.14</v>
      </c>
      <c r="P37"/>
      <c r="AF37"/>
    </row>
    <row r="38" spans="3:32" x14ac:dyDescent="0.25">
      <c r="C38" s="78"/>
      <c r="D38" s="68"/>
      <c r="E38" s="68"/>
      <c r="F38" s="68"/>
      <c r="G38" s="65"/>
      <c r="H38" s="76"/>
      <c r="I38" s="68"/>
      <c r="J38" s="68"/>
      <c r="K38" s="71"/>
      <c r="L38" s="18">
        <v>30</v>
      </c>
      <c r="M38" s="31">
        <f t="shared" si="0"/>
        <v>86.14</v>
      </c>
      <c r="N38" s="32">
        <f t="shared" si="1"/>
        <v>86.171999999999997</v>
      </c>
      <c r="O38" s="33">
        <f t="shared" si="2"/>
        <v>86.203999999999994</v>
      </c>
      <c r="P38"/>
      <c r="AF38"/>
    </row>
    <row r="39" spans="3:32" ht="15.75" thickBot="1" x14ac:dyDescent="0.3">
      <c r="C39" s="79"/>
      <c r="D39" s="69"/>
      <c r="E39" s="69"/>
      <c r="F39" s="69"/>
      <c r="G39" s="66"/>
      <c r="H39" s="77"/>
      <c r="I39" s="69"/>
      <c r="J39" s="69"/>
      <c r="K39" s="72"/>
      <c r="L39" s="19">
        <v>31</v>
      </c>
      <c r="M39" s="46">
        <f t="shared" si="0"/>
        <v>86.203999999999994</v>
      </c>
      <c r="N39" s="37">
        <f t="shared" si="1"/>
        <v>86.23599999999999</v>
      </c>
      <c r="O39" s="47">
        <f t="shared" si="2"/>
        <v>86.268000000000001</v>
      </c>
      <c r="P39"/>
      <c r="AF39"/>
    </row>
    <row r="40" spans="3:32" ht="15" customHeight="1" x14ac:dyDescent="0.25">
      <c r="C40" s="73">
        <v>3</v>
      </c>
      <c r="D40" s="67" t="s">
        <v>5</v>
      </c>
      <c r="E40" s="67" t="s">
        <v>53</v>
      </c>
      <c r="F40" s="67" t="s">
        <v>7</v>
      </c>
      <c r="G40" s="64" t="s">
        <v>9</v>
      </c>
      <c r="H40" s="64" t="s">
        <v>39</v>
      </c>
      <c r="I40" s="67">
        <v>2</v>
      </c>
      <c r="J40" s="67" t="s">
        <v>14</v>
      </c>
      <c r="K40" s="70">
        <f>L40/4</f>
        <v>4</v>
      </c>
      <c r="L40" s="23">
        <v>16</v>
      </c>
      <c r="M40" s="45">
        <f t="shared" ref="M40:M71" si="3">$E$76-$E$77+($L40*64-32)/1000</f>
        <v>85.244</v>
      </c>
      <c r="N40" s="41">
        <f t="shared" ref="N40:N71" si="4">$E$76-$E$77+$L40*64/1000</f>
        <v>85.275999999999996</v>
      </c>
      <c r="O40" s="42">
        <f t="shared" ref="O40:O71" si="5">$E$76-$E$77+($L40*64+32)/1000</f>
        <v>85.307999999999993</v>
      </c>
      <c r="P40"/>
      <c r="AF40"/>
    </row>
    <row r="41" spans="3:32" x14ac:dyDescent="0.25">
      <c r="C41" s="74"/>
      <c r="D41" s="68"/>
      <c r="E41" s="68"/>
      <c r="F41" s="68"/>
      <c r="G41" s="65"/>
      <c r="H41" s="65"/>
      <c r="I41" s="68"/>
      <c r="J41" s="68"/>
      <c r="K41" s="71"/>
      <c r="L41" s="18">
        <v>17</v>
      </c>
      <c r="M41" s="31">
        <f t="shared" si="3"/>
        <v>85.307999999999993</v>
      </c>
      <c r="N41" s="32">
        <f t="shared" si="4"/>
        <v>85.339999999999989</v>
      </c>
      <c r="O41" s="33">
        <f t="shared" si="5"/>
        <v>85.372</v>
      </c>
      <c r="P41"/>
      <c r="AF41"/>
    </row>
    <row r="42" spans="3:32" x14ac:dyDescent="0.25">
      <c r="C42" s="74"/>
      <c r="D42" s="68"/>
      <c r="E42" s="68"/>
      <c r="F42" s="68"/>
      <c r="G42" s="65"/>
      <c r="H42" s="65"/>
      <c r="I42" s="68"/>
      <c r="J42" s="68"/>
      <c r="K42" s="71"/>
      <c r="L42" s="18">
        <v>18</v>
      </c>
      <c r="M42" s="31">
        <f t="shared" si="3"/>
        <v>85.372</v>
      </c>
      <c r="N42" s="32">
        <f t="shared" si="4"/>
        <v>85.403999999999996</v>
      </c>
      <c r="O42" s="33">
        <f t="shared" si="5"/>
        <v>85.435999999999993</v>
      </c>
      <c r="P42"/>
      <c r="AF42"/>
    </row>
    <row r="43" spans="3:32" x14ac:dyDescent="0.25">
      <c r="C43" s="74"/>
      <c r="D43" s="68"/>
      <c r="E43" s="68"/>
      <c r="F43" s="68"/>
      <c r="G43" s="65"/>
      <c r="H43" s="65"/>
      <c r="I43" s="68"/>
      <c r="J43" s="68"/>
      <c r="K43" s="71"/>
      <c r="L43" s="18">
        <v>19</v>
      </c>
      <c r="M43" s="31">
        <f t="shared" si="3"/>
        <v>85.435999999999993</v>
      </c>
      <c r="N43" s="32">
        <f t="shared" si="4"/>
        <v>85.467999999999989</v>
      </c>
      <c r="O43" s="33">
        <f t="shared" si="5"/>
        <v>85.5</v>
      </c>
      <c r="P43"/>
      <c r="AF43"/>
    </row>
    <row r="44" spans="3:32" x14ac:dyDescent="0.25">
      <c r="C44" s="74"/>
      <c r="D44" s="68"/>
      <c r="E44" s="68"/>
      <c r="F44" s="68"/>
      <c r="G44" s="65"/>
      <c r="H44" s="65"/>
      <c r="I44" s="68"/>
      <c r="J44" s="68"/>
      <c r="K44" s="71">
        <f>L44/4</f>
        <v>5</v>
      </c>
      <c r="L44" s="18">
        <v>20</v>
      </c>
      <c r="M44" s="31">
        <f t="shared" si="3"/>
        <v>85.5</v>
      </c>
      <c r="N44" s="32">
        <f t="shared" si="4"/>
        <v>85.531999999999996</v>
      </c>
      <c r="O44" s="33">
        <f t="shared" si="5"/>
        <v>85.563999999999993</v>
      </c>
      <c r="P44"/>
      <c r="AF44"/>
    </row>
    <row r="45" spans="3:32" x14ac:dyDescent="0.25">
      <c r="C45" s="74"/>
      <c r="D45" s="68"/>
      <c r="E45" s="68"/>
      <c r="F45" s="68"/>
      <c r="G45" s="65"/>
      <c r="H45" s="65"/>
      <c r="I45" s="68"/>
      <c r="J45" s="68"/>
      <c r="K45" s="71"/>
      <c r="L45" s="18">
        <v>21</v>
      </c>
      <c r="M45" s="31">
        <f t="shared" si="3"/>
        <v>85.563999999999993</v>
      </c>
      <c r="N45" s="32">
        <f t="shared" si="4"/>
        <v>85.595999999999989</v>
      </c>
      <c r="O45" s="33">
        <f t="shared" si="5"/>
        <v>85.628</v>
      </c>
      <c r="P45"/>
      <c r="AF45"/>
    </row>
    <row r="46" spans="3:32" x14ac:dyDescent="0.25">
      <c r="C46" s="74"/>
      <c r="D46" s="68"/>
      <c r="E46" s="68"/>
      <c r="F46" s="68"/>
      <c r="G46" s="65"/>
      <c r="H46" s="65"/>
      <c r="I46" s="68"/>
      <c r="J46" s="68"/>
      <c r="K46" s="71"/>
      <c r="L46" s="18">
        <v>22</v>
      </c>
      <c r="M46" s="31">
        <f t="shared" si="3"/>
        <v>85.628</v>
      </c>
      <c r="N46" s="32">
        <f t="shared" si="4"/>
        <v>85.66</v>
      </c>
      <c r="O46" s="33">
        <f t="shared" si="5"/>
        <v>85.691999999999993</v>
      </c>
      <c r="P46"/>
      <c r="AF46"/>
    </row>
    <row r="47" spans="3:32" x14ac:dyDescent="0.25">
      <c r="C47" s="74"/>
      <c r="D47" s="68"/>
      <c r="E47" s="68"/>
      <c r="F47" s="68"/>
      <c r="G47" s="65"/>
      <c r="H47" s="65"/>
      <c r="I47" s="68"/>
      <c r="J47" s="68"/>
      <c r="K47" s="71"/>
      <c r="L47" s="18">
        <v>23</v>
      </c>
      <c r="M47" s="31">
        <f t="shared" si="3"/>
        <v>85.691999999999993</v>
      </c>
      <c r="N47" s="32">
        <f t="shared" si="4"/>
        <v>85.72399999999999</v>
      </c>
      <c r="O47" s="33">
        <f t="shared" si="5"/>
        <v>85.756</v>
      </c>
      <c r="P47"/>
      <c r="AF47"/>
    </row>
    <row r="48" spans="3:32" x14ac:dyDescent="0.25">
      <c r="C48" s="74"/>
      <c r="D48" s="68"/>
      <c r="E48" s="68"/>
      <c r="F48" s="68"/>
      <c r="G48" s="65"/>
      <c r="H48" s="65"/>
      <c r="I48" s="68"/>
      <c r="J48" s="68"/>
      <c r="K48" s="71">
        <f>L48/4</f>
        <v>6</v>
      </c>
      <c r="L48" s="18">
        <v>24</v>
      </c>
      <c r="M48" s="31">
        <f t="shared" si="3"/>
        <v>85.756</v>
      </c>
      <c r="N48" s="32">
        <f t="shared" si="4"/>
        <v>85.787999999999997</v>
      </c>
      <c r="O48" s="33">
        <f t="shared" si="5"/>
        <v>85.82</v>
      </c>
      <c r="P48"/>
      <c r="AF48"/>
    </row>
    <row r="49" spans="3:32" x14ac:dyDescent="0.25">
      <c r="C49" s="74"/>
      <c r="D49" s="68"/>
      <c r="E49" s="68"/>
      <c r="F49" s="68"/>
      <c r="G49" s="65"/>
      <c r="H49" s="65"/>
      <c r="I49" s="68"/>
      <c r="J49" s="68"/>
      <c r="K49" s="71"/>
      <c r="L49" s="18">
        <v>25</v>
      </c>
      <c r="M49" s="31">
        <f t="shared" si="3"/>
        <v>85.82</v>
      </c>
      <c r="N49" s="32">
        <f t="shared" si="4"/>
        <v>85.85199999999999</v>
      </c>
      <c r="O49" s="33">
        <f t="shared" si="5"/>
        <v>85.884</v>
      </c>
      <c r="P49"/>
      <c r="AF49"/>
    </row>
    <row r="50" spans="3:32" x14ac:dyDescent="0.25">
      <c r="C50" s="74"/>
      <c r="D50" s="68"/>
      <c r="E50" s="68"/>
      <c r="F50" s="68"/>
      <c r="G50" s="65"/>
      <c r="H50" s="65"/>
      <c r="I50" s="68"/>
      <c r="J50" s="68"/>
      <c r="K50" s="71"/>
      <c r="L50" s="18">
        <v>26</v>
      </c>
      <c r="M50" s="31">
        <f t="shared" si="3"/>
        <v>85.884</v>
      </c>
      <c r="N50" s="32">
        <f t="shared" si="4"/>
        <v>85.915999999999997</v>
      </c>
      <c r="O50" s="33">
        <f t="shared" si="5"/>
        <v>85.947999999999993</v>
      </c>
      <c r="P50"/>
      <c r="AF50"/>
    </row>
    <row r="51" spans="3:32" x14ac:dyDescent="0.25">
      <c r="C51" s="74"/>
      <c r="D51" s="68"/>
      <c r="E51" s="68"/>
      <c r="F51" s="68"/>
      <c r="G51" s="65"/>
      <c r="H51" s="65"/>
      <c r="I51" s="68"/>
      <c r="J51" s="68"/>
      <c r="K51" s="71"/>
      <c r="L51" s="18">
        <v>27</v>
      </c>
      <c r="M51" s="31">
        <f t="shared" si="3"/>
        <v>85.947999999999993</v>
      </c>
      <c r="N51" s="32">
        <f t="shared" si="4"/>
        <v>85.97999999999999</v>
      </c>
      <c r="O51" s="33">
        <f t="shared" si="5"/>
        <v>86.012</v>
      </c>
      <c r="P51"/>
      <c r="AF51"/>
    </row>
    <row r="52" spans="3:32" x14ac:dyDescent="0.25">
      <c r="C52" s="74"/>
      <c r="D52" s="68"/>
      <c r="E52" s="68"/>
      <c r="F52" s="68"/>
      <c r="G52" s="65"/>
      <c r="H52" s="65"/>
      <c r="I52" s="68"/>
      <c r="J52" s="68"/>
      <c r="K52" s="71">
        <f>L52/4</f>
        <v>7</v>
      </c>
      <c r="L52" s="18">
        <v>28</v>
      </c>
      <c r="M52" s="31">
        <f t="shared" si="3"/>
        <v>86.012</v>
      </c>
      <c r="N52" s="32">
        <f t="shared" si="4"/>
        <v>86.043999999999997</v>
      </c>
      <c r="O52" s="33">
        <f t="shared" si="5"/>
        <v>86.075999999999993</v>
      </c>
      <c r="P52"/>
      <c r="AF52"/>
    </row>
    <row r="53" spans="3:32" x14ac:dyDescent="0.25">
      <c r="C53" s="74"/>
      <c r="D53" s="68"/>
      <c r="E53" s="68"/>
      <c r="F53" s="68"/>
      <c r="G53" s="65"/>
      <c r="H53" s="65"/>
      <c r="I53" s="68"/>
      <c r="J53" s="68"/>
      <c r="K53" s="71"/>
      <c r="L53" s="18">
        <v>29</v>
      </c>
      <c r="M53" s="31">
        <f t="shared" si="3"/>
        <v>86.075999999999993</v>
      </c>
      <c r="N53" s="32">
        <f t="shared" si="4"/>
        <v>86.10799999999999</v>
      </c>
      <c r="O53" s="33">
        <f t="shared" si="5"/>
        <v>86.14</v>
      </c>
      <c r="P53"/>
      <c r="AF53"/>
    </row>
    <row r="54" spans="3:32" x14ac:dyDescent="0.25">
      <c r="C54" s="74"/>
      <c r="D54" s="68"/>
      <c r="E54" s="68"/>
      <c r="F54" s="68"/>
      <c r="G54" s="65"/>
      <c r="H54" s="65"/>
      <c r="I54" s="68"/>
      <c r="J54" s="68"/>
      <c r="K54" s="71"/>
      <c r="L54" s="18">
        <v>30</v>
      </c>
      <c r="M54" s="31">
        <f t="shared" si="3"/>
        <v>86.14</v>
      </c>
      <c r="N54" s="32">
        <f t="shared" si="4"/>
        <v>86.171999999999997</v>
      </c>
      <c r="O54" s="33">
        <f t="shared" si="5"/>
        <v>86.203999999999994</v>
      </c>
      <c r="P54"/>
      <c r="AF54"/>
    </row>
    <row r="55" spans="3:32" ht="15.75" thickBot="1" x14ac:dyDescent="0.3">
      <c r="C55" s="75"/>
      <c r="D55" s="69"/>
      <c r="E55" s="69"/>
      <c r="F55" s="69"/>
      <c r="G55" s="66"/>
      <c r="H55" s="66"/>
      <c r="I55" s="69"/>
      <c r="J55" s="69"/>
      <c r="K55" s="72"/>
      <c r="L55" s="19">
        <v>31</v>
      </c>
      <c r="M55" s="36">
        <f t="shared" si="3"/>
        <v>86.203999999999994</v>
      </c>
      <c r="N55" s="37">
        <f t="shared" si="4"/>
        <v>86.23599999999999</v>
      </c>
      <c r="O55" s="38">
        <f t="shared" si="5"/>
        <v>86.268000000000001</v>
      </c>
      <c r="P55"/>
      <c r="AF55"/>
    </row>
    <row r="56" spans="3:32" ht="15" customHeight="1" x14ac:dyDescent="0.25">
      <c r="C56" s="73">
        <v>4</v>
      </c>
      <c r="D56" s="67" t="s">
        <v>6</v>
      </c>
      <c r="E56" s="67" t="s">
        <v>53</v>
      </c>
      <c r="F56" s="67" t="s">
        <v>7</v>
      </c>
      <c r="G56" s="64" t="s">
        <v>9</v>
      </c>
      <c r="H56" s="64" t="s">
        <v>39</v>
      </c>
      <c r="I56" s="67">
        <v>2</v>
      </c>
      <c r="J56" s="67" t="s">
        <v>13</v>
      </c>
      <c r="K56" s="70">
        <f>L56/4</f>
        <v>8</v>
      </c>
      <c r="L56" s="22">
        <v>32</v>
      </c>
      <c r="M56" s="40">
        <f t="shared" si="3"/>
        <v>86.268000000000001</v>
      </c>
      <c r="N56" s="41">
        <f t="shared" si="4"/>
        <v>86.3</v>
      </c>
      <c r="O56" s="42">
        <f t="shared" si="5"/>
        <v>86.331999999999994</v>
      </c>
      <c r="P56"/>
      <c r="AF56"/>
    </row>
    <row r="57" spans="3:32" x14ac:dyDescent="0.25">
      <c r="C57" s="74"/>
      <c r="D57" s="68"/>
      <c r="E57" s="68"/>
      <c r="F57" s="68"/>
      <c r="G57" s="65"/>
      <c r="H57" s="65"/>
      <c r="I57" s="68"/>
      <c r="J57" s="68"/>
      <c r="K57" s="71"/>
      <c r="L57" s="18">
        <v>33</v>
      </c>
      <c r="M57" s="31">
        <f t="shared" si="3"/>
        <v>86.331999999999994</v>
      </c>
      <c r="N57" s="32">
        <f t="shared" si="4"/>
        <v>86.36399999999999</v>
      </c>
      <c r="O57" s="33">
        <f t="shared" si="5"/>
        <v>86.396000000000001</v>
      </c>
      <c r="P57"/>
      <c r="AF57"/>
    </row>
    <row r="58" spans="3:32" x14ac:dyDescent="0.25">
      <c r="C58" s="74"/>
      <c r="D58" s="68"/>
      <c r="E58" s="68"/>
      <c r="F58" s="68"/>
      <c r="G58" s="65"/>
      <c r="H58" s="65"/>
      <c r="I58" s="68"/>
      <c r="J58" s="68"/>
      <c r="K58" s="71"/>
      <c r="L58" s="18">
        <v>34</v>
      </c>
      <c r="M58" s="31">
        <f t="shared" si="3"/>
        <v>86.396000000000001</v>
      </c>
      <c r="N58" s="32">
        <f t="shared" si="4"/>
        <v>86.427999999999997</v>
      </c>
      <c r="O58" s="33">
        <f t="shared" si="5"/>
        <v>86.46</v>
      </c>
      <c r="P58"/>
      <c r="AF58"/>
    </row>
    <row r="59" spans="3:32" x14ac:dyDescent="0.25">
      <c r="C59" s="74"/>
      <c r="D59" s="68"/>
      <c r="E59" s="68"/>
      <c r="F59" s="68"/>
      <c r="G59" s="65"/>
      <c r="H59" s="65"/>
      <c r="I59" s="68"/>
      <c r="J59" s="68"/>
      <c r="K59" s="71"/>
      <c r="L59" s="18">
        <v>35</v>
      </c>
      <c r="M59" s="31">
        <f t="shared" si="3"/>
        <v>86.46</v>
      </c>
      <c r="N59" s="32">
        <f t="shared" si="4"/>
        <v>86.49199999999999</v>
      </c>
      <c r="O59" s="33">
        <f t="shared" si="5"/>
        <v>86.524000000000001</v>
      </c>
      <c r="P59"/>
      <c r="AF59"/>
    </row>
    <row r="60" spans="3:32" x14ac:dyDescent="0.25">
      <c r="C60" s="74"/>
      <c r="D60" s="68"/>
      <c r="E60" s="68"/>
      <c r="F60" s="68"/>
      <c r="G60" s="65"/>
      <c r="H60" s="65"/>
      <c r="I60" s="68"/>
      <c r="J60" s="68"/>
      <c r="K60" s="71">
        <f>L60/4</f>
        <v>9</v>
      </c>
      <c r="L60" s="18">
        <v>36</v>
      </c>
      <c r="M60" s="31">
        <f t="shared" si="3"/>
        <v>86.524000000000001</v>
      </c>
      <c r="N60" s="32">
        <f t="shared" si="4"/>
        <v>86.555999999999997</v>
      </c>
      <c r="O60" s="33">
        <f t="shared" si="5"/>
        <v>86.587999999999994</v>
      </c>
      <c r="P60"/>
      <c r="AF60"/>
    </row>
    <row r="61" spans="3:32" x14ac:dyDescent="0.25">
      <c r="C61" s="74"/>
      <c r="D61" s="68"/>
      <c r="E61" s="68"/>
      <c r="F61" s="68"/>
      <c r="G61" s="65"/>
      <c r="H61" s="65"/>
      <c r="I61" s="68"/>
      <c r="J61" s="68"/>
      <c r="K61" s="71"/>
      <c r="L61" s="18">
        <v>37</v>
      </c>
      <c r="M61" s="31">
        <f t="shared" si="3"/>
        <v>86.587999999999994</v>
      </c>
      <c r="N61" s="32">
        <f t="shared" si="4"/>
        <v>86.61999999999999</v>
      </c>
      <c r="O61" s="33">
        <f t="shared" si="5"/>
        <v>86.652000000000001</v>
      </c>
      <c r="P61"/>
      <c r="AF61"/>
    </row>
    <row r="62" spans="3:32" x14ac:dyDescent="0.25">
      <c r="C62" s="74"/>
      <c r="D62" s="68"/>
      <c r="E62" s="68"/>
      <c r="F62" s="68"/>
      <c r="G62" s="65"/>
      <c r="H62" s="65"/>
      <c r="I62" s="68"/>
      <c r="J62" s="68"/>
      <c r="K62" s="71"/>
      <c r="L62" s="18">
        <v>38</v>
      </c>
      <c r="M62" s="31">
        <f t="shared" si="3"/>
        <v>86.652000000000001</v>
      </c>
      <c r="N62" s="32">
        <f t="shared" si="4"/>
        <v>86.683999999999997</v>
      </c>
      <c r="O62" s="33">
        <f t="shared" si="5"/>
        <v>86.715999999999994</v>
      </c>
      <c r="P62"/>
      <c r="AF62"/>
    </row>
    <row r="63" spans="3:32" x14ac:dyDescent="0.25">
      <c r="C63" s="74"/>
      <c r="D63" s="68"/>
      <c r="E63" s="68"/>
      <c r="F63" s="68"/>
      <c r="G63" s="65"/>
      <c r="H63" s="65"/>
      <c r="I63" s="68"/>
      <c r="J63" s="68"/>
      <c r="K63" s="71"/>
      <c r="L63" s="18">
        <v>39</v>
      </c>
      <c r="M63" s="31">
        <f t="shared" si="3"/>
        <v>86.715999999999994</v>
      </c>
      <c r="N63" s="32">
        <f t="shared" si="4"/>
        <v>86.74799999999999</v>
      </c>
      <c r="O63" s="33">
        <f t="shared" si="5"/>
        <v>86.78</v>
      </c>
      <c r="P63"/>
      <c r="AF63"/>
    </row>
    <row r="64" spans="3:32" x14ac:dyDescent="0.25">
      <c r="C64" s="74"/>
      <c r="D64" s="68"/>
      <c r="E64" s="68"/>
      <c r="F64" s="68"/>
      <c r="G64" s="65"/>
      <c r="H64" s="65"/>
      <c r="I64" s="68"/>
      <c r="J64" s="68"/>
      <c r="K64" s="71">
        <f>L64/4</f>
        <v>10</v>
      </c>
      <c r="L64" s="18">
        <v>40</v>
      </c>
      <c r="M64" s="31">
        <f t="shared" si="3"/>
        <v>86.78</v>
      </c>
      <c r="N64" s="32">
        <f t="shared" si="4"/>
        <v>86.811999999999998</v>
      </c>
      <c r="O64" s="33">
        <f t="shared" si="5"/>
        <v>86.843999999999994</v>
      </c>
      <c r="P64"/>
      <c r="AF64"/>
    </row>
    <row r="65" spans="3:32" x14ac:dyDescent="0.25">
      <c r="C65" s="74"/>
      <c r="D65" s="68"/>
      <c r="E65" s="68"/>
      <c r="F65" s="68"/>
      <c r="G65" s="65"/>
      <c r="H65" s="65"/>
      <c r="I65" s="68"/>
      <c r="J65" s="68"/>
      <c r="K65" s="71"/>
      <c r="L65" s="18">
        <v>41</v>
      </c>
      <c r="M65" s="31">
        <f t="shared" si="3"/>
        <v>86.843999999999994</v>
      </c>
      <c r="N65" s="32">
        <f t="shared" si="4"/>
        <v>86.875999999999991</v>
      </c>
      <c r="O65" s="33">
        <f t="shared" si="5"/>
        <v>86.908000000000001</v>
      </c>
      <c r="P65"/>
      <c r="AF65"/>
    </row>
    <row r="66" spans="3:32" x14ac:dyDescent="0.25">
      <c r="C66" s="74"/>
      <c r="D66" s="68"/>
      <c r="E66" s="68"/>
      <c r="F66" s="68"/>
      <c r="G66" s="65"/>
      <c r="H66" s="65"/>
      <c r="I66" s="68"/>
      <c r="J66" s="68"/>
      <c r="K66" s="71"/>
      <c r="L66" s="18">
        <v>42</v>
      </c>
      <c r="M66" s="31">
        <f t="shared" si="3"/>
        <v>86.908000000000001</v>
      </c>
      <c r="N66" s="32">
        <f t="shared" si="4"/>
        <v>86.94</v>
      </c>
      <c r="O66" s="33">
        <f t="shared" si="5"/>
        <v>86.971999999999994</v>
      </c>
      <c r="P66"/>
      <c r="AF66"/>
    </row>
    <row r="67" spans="3:32" x14ac:dyDescent="0.25">
      <c r="C67" s="74"/>
      <c r="D67" s="68"/>
      <c r="E67" s="68"/>
      <c r="F67" s="68"/>
      <c r="G67" s="65"/>
      <c r="H67" s="65"/>
      <c r="I67" s="68"/>
      <c r="J67" s="68"/>
      <c r="K67" s="71"/>
      <c r="L67" s="18">
        <v>43</v>
      </c>
      <c r="M67" s="31">
        <f t="shared" si="3"/>
        <v>86.971999999999994</v>
      </c>
      <c r="N67" s="32">
        <f t="shared" si="4"/>
        <v>87.003999999999991</v>
      </c>
      <c r="O67" s="43">
        <f t="shared" si="5"/>
        <v>87.036000000000001</v>
      </c>
      <c r="P67"/>
      <c r="AF67"/>
    </row>
    <row r="68" spans="3:32" x14ac:dyDescent="0.25">
      <c r="C68" s="74"/>
      <c r="D68" s="68"/>
      <c r="E68" s="68"/>
      <c r="F68" s="68"/>
      <c r="G68" s="65"/>
      <c r="H68" s="65"/>
      <c r="I68" s="68"/>
      <c r="J68" s="68"/>
      <c r="K68" s="71">
        <v>11</v>
      </c>
      <c r="L68" s="30">
        <v>44</v>
      </c>
      <c r="M68" s="31">
        <f t="shared" si="3"/>
        <v>87.036000000000001</v>
      </c>
      <c r="N68" s="32">
        <f t="shared" si="4"/>
        <v>87.067999999999998</v>
      </c>
      <c r="O68" s="33">
        <f t="shared" si="5"/>
        <v>87.1</v>
      </c>
      <c r="P68"/>
      <c r="AF68"/>
    </row>
    <row r="69" spans="3:32" x14ac:dyDescent="0.25">
      <c r="C69" s="74"/>
      <c r="D69" s="68"/>
      <c r="E69" s="68"/>
      <c r="F69" s="68"/>
      <c r="G69" s="65"/>
      <c r="H69" s="65"/>
      <c r="I69" s="68"/>
      <c r="J69" s="68"/>
      <c r="K69" s="71"/>
      <c r="L69" s="30">
        <v>45</v>
      </c>
      <c r="M69" s="31">
        <f t="shared" si="3"/>
        <v>87.1</v>
      </c>
      <c r="N69" s="32">
        <f t="shared" si="4"/>
        <v>87.131999999999991</v>
      </c>
      <c r="O69" s="33">
        <f t="shared" si="5"/>
        <v>87.164000000000001</v>
      </c>
      <c r="P69"/>
      <c r="AF69"/>
    </row>
    <row r="70" spans="3:32" x14ac:dyDescent="0.25">
      <c r="C70" s="74"/>
      <c r="D70" s="68"/>
      <c r="E70" s="68"/>
      <c r="F70" s="68"/>
      <c r="G70" s="65"/>
      <c r="H70" s="65"/>
      <c r="I70" s="68"/>
      <c r="J70" s="68"/>
      <c r="K70" s="71"/>
      <c r="L70" s="30">
        <v>46</v>
      </c>
      <c r="M70" s="31">
        <f t="shared" si="3"/>
        <v>87.164000000000001</v>
      </c>
      <c r="N70" s="32">
        <f t="shared" si="4"/>
        <v>87.195999999999998</v>
      </c>
      <c r="O70" s="33">
        <f t="shared" si="5"/>
        <v>87.227999999999994</v>
      </c>
      <c r="P70"/>
      <c r="AF70"/>
    </row>
    <row r="71" spans="3:32" ht="15.75" thickBot="1" x14ac:dyDescent="0.3">
      <c r="C71" s="75"/>
      <c r="D71" s="69"/>
      <c r="E71" s="69"/>
      <c r="F71" s="69"/>
      <c r="G71" s="66"/>
      <c r="H71" s="66"/>
      <c r="I71" s="69"/>
      <c r="J71" s="69"/>
      <c r="K71" s="72"/>
      <c r="L71" s="35">
        <v>47</v>
      </c>
      <c r="M71" s="36">
        <f t="shared" si="3"/>
        <v>87.227999999999994</v>
      </c>
      <c r="N71" s="37">
        <f t="shared" si="4"/>
        <v>87.259999999999991</v>
      </c>
      <c r="O71" s="48">
        <f t="shared" si="5"/>
        <v>87.292000000000002</v>
      </c>
      <c r="P71"/>
      <c r="AF71"/>
    </row>
    <row r="72" spans="3:32" x14ac:dyDescent="0.25">
      <c r="C72" s="13"/>
      <c r="D72" s="13"/>
      <c r="E72" s="13"/>
      <c r="F72" s="13"/>
      <c r="G72" s="14"/>
      <c r="I72" s="13"/>
      <c r="J72" s="13"/>
      <c r="K72" s="13"/>
      <c r="L72" s="13"/>
      <c r="M72" s="13"/>
      <c r="N72" s="13"/>
      <c r="O72" s="13"/>
      <c r="S72" s="13"/>
      <c r="T72" s="13"/>
      <c r="U72" s="13"/>
      <c r="V72" s="13"/>
      <c r="W72" s="14"/>
      <c r="Y72" s="13"/>
      <c r="Z72" s="13"/>
      <c r="AA72" s="13"/>
      <c r="AB72" s="13"/>
      <c r="AC72" s="13"/>
      <c r="AD72" s="13"/>
      <c r="AE72" s="13"/>
    </row>
    <row r="74" spans="3:32" x14ac:dyDescent="0.25">
      <c r="C74" t="s">
        <v>23</v>
      </c>
      <c r="O74" s="26" t="s">
        <v>15</v>
      </c>
      <c r="P74"/>
      <c r="AF74"/>
    </row>
    <row r="75" spans="3:32" x14ac:dyDescent="0.25">
      <c r="N75" t="s">
        <v>36</v>
      </c>
      <c r="O75" s="98" t="s">
        <v>56</v>
      </c>
      <c r="P75"/>
      <c r="AF75"/>
    </row>
    <row r="76" spans="3:32" x14ac:dyDescent="0.25">
      <c r="D76" t="s">
        <v>46</v>
      </c>
      <c r="E76" s="28">
        <v>91.995999999999995</v>
      </c>
      <c r="F76" t="s">
        <v>22</v>
      </c>
      <c r="N76" t="s">
        <v>37</v>
      </c>
      <c r="O76" s="98" t="s">
        <v>57</v>
      </c>
      <c r="P76"/>
      <c r="AF76"/>
    </row>
    <row r="77" spans="3:32" ht="15" customHeight="1" x14ac:dyDescent="0.25">
      <c r="D77" t="s">
        <v>47</v>
      </c>
      <c r="E77" s="29">
        <v>7.7439999999999998</v>
      </c>
      <c r="F77" t="s">
        <v>21</v>
      </c>
      <c r="N77" s="1"/>
      <c r="O77" s="25"/>
      <c r="P77"/>
      <c r="AF77"/>
    </row>
    <row r="78" spans="3:32" ht="15" customHeight="1" x14ac:dyDescent="0.25">
      <c r="P78"/>
      <c r="AF78"/>
    </row>
    <row r="79" spans="3:32" x14ac:dyDescent="0.25">
      <c r="C79" t="s">
        <v>24</v>
      </c>
      <c r="O79" s="25"/>
      <c r="P79"/>
      <c r="AF79"/>
    </row>
    <row r="80" spans="3:32" x14ac:dyDescent="0.25">
      <c r="O80" s="25"/>
      <c r="P80"/>
      <c r="AF80"/>
    </row>
    <row r="81" spans="3:32" x14ac:dyDescent="0.25">
      <c r="D81" t="s">
        <v>28</v>
      </c>
      <c r="O81" s="25"/>
      <c r="P81"/>
      <c r="AF81"/>
    </row>
    <row r="82" spans="3:32" x14ac:dyDescent="0.25">
      <c r="O82" s="25"/>
      <c r="P82"/>
      <c r="AF82"/>
    </row>
    <row r="83" spans="3:32" x14ac:dyDescent="0.25">
      <c r="D83" t="s">
        <v>29</v>
      </c>
      <c r="O83" s="25"/>
      <c r="P83"/>
      <c r="AF83"/>
    </row>
    <row r="84" spans="3:32" x14ac:dyDescent="0.25">
      <c r="O84" s="25"/>
      <c r="P84"/>
      <c r="AF84"/>
    </row>
    <row r="85" spans="3:32" x14ac:dyDescent="0.25">
      <c r="D85" t="s">
        <v>32</v>
      </c>
      <c r="O85" s="25"/>
      <c r="P85"/>
      <c r="AF85"/>
    </row>
    <row r="86" spans="3:32" x14ac:dyDescent="0.25">
      <c r="O86" s="25"/>
      <c r="P86"/>
      <c r="AF86"/>
    </row>
    <row r="87" spans="3:32" x14ac:dyDescent="0.25">
      <c r="D87" t="s">
        <v>31</v>
      </c>
      <c r="O87" s="25"/>
      <c r="P87"/>
      <c r="AF87"/>
    </row>
    <row r="88" spans="3:32" x14ac:dyDescent="0.25">
      <c r="O88" s="25"/>
      <c r="P88"/>
      <c r="AF88"/>
    </row>
    <row r="89" spans="3:32" x14ac:dyDescent="0.25">
      <c r="D89" t="s">
        <v>51</v>
      </c>
      <c r="O89" s="25"/>
      <c r="P89"/>
      <c r="AF89"/>
    </row>
    <row r="90" spans="3:32" x14ac:dyDescent="0.25">
      <c r="O90" s="25"/>
      <c r="P90"/>
      <c r="AF90"/>
    </row>
    <row r="91" spans="3:32" x14ac:dyDescent="0.25">
      <c r="C91" t="s">
        <v>40</v>
      </c>
      <c r="P91"/>
      <c r="AF91"/>
    </row>
    <row r="92" spans="3:32" x14ac:dyDescent="0.25">
      <c r="D92" s="17" t="s">
        <v>41</v>
      </c>
      <c r="E92" t="s">
        <v>43</v>
      </c>
      <c r="O92" s="25"/>
      <c r="P92"/>
      <c r="AF92"/>
    </row>
    <row r="94" spans="3:32" x14ac:dyDescent="0.25">
      <c r="D94" s="17" t="s">
        <v>42</v>
      </c>
      <c r="E94" s="59" t="s">
        <v>54</v>
      </c>
      <c r="O94" s="25"/>
      <c r="P94"/>
      <c r="AF94"/>
    </row>
  </sheetData>
  <mergeCells count="61">
    <mergeCell ref="C8:C23"/>
    <mergeCell ref="M6:O6"/>
    <mergeCell ref="K6:K7"/>
    <mergeCell ref="L6:L7"/>
    <mergeCell ref="I6:I7"/>
    <mergeCell ref="J6:J7"/>
    <mergeCell ref="G6:G7"/>
    <mergeCell ref="C6:C7"/>
    <mergeCell ref="D6:D7"/>
    <mergeCell ref="E6:E7"/>
    <mergeCell ref="F6:F7"/>
    <mergeCell ref="H6:H7"/>
    <mergeCell ref="H8:H23"/>
    <mergeCell ref="D8:D23"/>
    <mergeCell ref="E8:E23"/>
    <mergeCell ref="K20:K23"/>
    <mergeCell ref="F8:F23"/>
    <mergeCell ref="G8:G23"/>
    <mergeCell ref="I8:I23"/>
    <mergeCell ref="J8:J23"/>
    <mergeCell ref="K8:K11"/>
    <mergeCell ref="K12:K15"/>
    <mergeCell ref="K16:K19"/>
    <mergeCell ref="J24:J39"/>
    <mergeCell ref="K24:K27"/>
    <mergeCell ref="K28:K31"/>
    <mergeCell ref="H24:H39"/>
    <mergeCell ref="C24:C39"/>
    <mergeCell ref="D24:D39"/>
    <mergeCell ref="E24:E39"/>
    <mergeCell ref="F24:F39"/>
    <mergeCell ref="G24:G39"/>
    <mergeCell ref="I24:I39"/>
    <mergeCell ref="D56:D71"/>
    <mergeCell ref="E56:E71"/>
    <mergeCell ref="F56:F71"/>
    <mergeCell ref="H56:H71"/>
    <mergeCell ref="C56:C71"/>
    <mergeCell ref="G56:G71"/>
    <mergeCell ref="I56:I71"/>
    <mergeCell ref="J56:J71"/>
    <mergeCell ref="K56:K59"/>
    <mergeCell ref="K60:K63"/>
    <mergeCell ref="K64:K67"/>
    <mergeCell ref="K68:K71"/>
    <mergeCell ref="C5:O5"/>
    <mergeCell ref="C2:O2"/>
    <mergeCell ref="G40:G55"/>
    <mergeCell ref="I40:I55"/>
    <mergeCell ref="J40:J55"/>
    <mergeCell ref="K40:K43"/>
    <mergeCell ref="K44:K47"/>
    <mergeCell ref="K48:K51"/>
    <mergeCell ref="K52:K55"/>
    <mergeCell ref="F40:F55"/>
    <mergeCell ref="E40:E55"/>
    <mergeCell ref="H40:H55"/>
    <mergeCell ref="D40:D55"/>
    <mergeCell ref="C40:C55"/>
    <mergeCell ref="K32:K35"/>
    <mergeCell ref="K36:K39"/>
  </mergeCells>
  <printOptions horizontalCentered="1" verticalCentered="1"/>
  <pageMargins left="0.3" right="0.3" top="0.3" bottom="0.3" header="0.2" footer="0.2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88EC-D2F0-47A0-92FD-2481A8E68ACA}">
  <sheetPr>
    <pageSetUpPr fitToPage="1"/>
  </sheetPr>
  <dimension ref="C2:AL90"/>
  <sheetViews>
    <sheetView zoomScale="85" zoomScaleNormal="85" workbookViewId="0">
      <selection activeCell="U78" sqref="U78"/>
    </sheetView>
  </sheetViews>
  <sheetFormatPr defaultRowHeight="15" x14ac:dyDescent="0.25"/>
  <cols>
    <col min="3" max="41" width="10.85546875" customWidth="1"/>
  </cols>
  <sheetData>
    <row r="2" spans="3:28" ht="23.25" x14ac:dyDescent="0.35">
      <c r="C2" s="63" t="s">
        <v>55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5"/>
      <c r="W2" s="15"/>
      <c r="X2" s="15"/>
      <c r="Y2" s="15"/>
      <c r="Z2" s="15"/>
      <c r="AA2" s="15"/>
      <c r="AB2" s="15"/>
    </row>
    <row r="4" spans="3:28" ht="15.75" customHeight="1" thickBot="1" x14ac:dyDescent="0.3"/>
    <row r="5" spans="3:28" s="2" customFormat="1" ht="21.95" customHeight="1" thickBot="1" x14ac:dyDescent="0.3">
      <c r="C5" s="60" t="s">
        <v>16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</row>
    <row r="6" spans="3:28" ht="15" customHeight="1" x14ac:dyDescent="0.25">
      <c r="C6" s="87" t="s">
        <v>2</v>
      </c>
      <c r="D6" s="83" t="s">
        <v>17</v>
      </c>
      <c r="E6" s="83" t="s">
        <v>44</v>
      </c>
      <c r="F6" s="83" t="s">
        <v>11</v>
      </c>
      <c r="G6" s="83" t="s">
        <v>30</v>
      </c>
      <c r="H6" s="89" t="s">
        <v>38</v>
      </c>
      <c r="I6" s="83" t="s">
        <v>12</v>
      </c>
      <c r="J6" s="83" t="s">
        <v>18</v>
      </c>
      <c r="K6" s="83" t="s">
        <v>19</v>
      </c>
      <c r="L6" s="85" t="s">
        <v>8</v>
      </c>
      <c r="M6" s="91" t="s">
        <v>20</v>
      </c>
      <c r="N6" s="92"/>
      <c r="O6" s="93"/>
      <c r="P6" s="91" t="s">
        <v>26</v>
      </c>
      <c r="Q6" s="92"/>
      <c r="R6" s="93"/>
      <c r="S6" s="95" t="s">
        <v>27</v>
      </c>
      <c r="T6" s="96"/>
      <c r="U6" s="97"/>
    </row>
    <row r="7" spans="3:28" s="3" customFormat="1" ht="15.75" thickBot="1" x14ac:dyDescent="0.3">
      <c r="C7" s="88"/>
      <c r="D7" s="94"/>
      <c r="E7" s="84"/>
      <c r="F7" s="94"/>
      <c r="G7" s="94"/>
      <c r="H7" s="84"/>
      <c r="I7" s="94"/>
      <c r="J7" s="94"/>
      <c r="K7" s="94"/>
      <c r="L7" s="90"/>
      <c r="M7" s="12" t="s">
        <v>48</v>
      </c>
      <c r="N7" s="6" t="s">
        <v>49</v>
      </c>
      <c r="O7" s="8" t="s">
        <v>50</v>
      </c>
      <c r="P7" s="12" t="s">
        <v>48</v>
      </c>
      <c r="Q7" s="6" t="s">
        <v>49</v>
      </c>
      <c r="R7" s="8" t="s">
        <v>50</v>
      </c>
      <c r="S7" s="11" t="s">
        <v>0</v>
      </c>
      <c r="T7" s="6" t="s">
        <v>10</v>
      </c>
      <c r="U7" s="8" t="s">
        <v>1</v>
      </c>
    </row>
    <row r="8" spans="3:28" x14ac:dyDescent="0.25">
      <c r="C8" s="73">
        <v>1</v>
      </c>
      <c r="D8" s="67" t="s">
        <v>3</v>
      </c>
      <c r="E8" s="67" t="s">
        <v>52</v>
      </c>
      <c r="F8" s="67" t="s">
        <v>7</v>
      </c>
      <c r="G8" s="64" t="s">
        <v>9</v>
      </c>
      <c r="H8" s="64" t="s">
        <v>39</v>
      </c>
      <c r="I8" s="67">
        <v>6</v>
      </c>
      <c r="J8" s="67" t="s">
        <v>13</v>
      </c>
      <c r="K8" s="70">
        <f>L8/4</f>
        <v>8</v>
      </c>
      <c r="L8" s="9">
        <v>32</v>
      </c>
      <c r="M8" s="40">
        <f t="shared" ref="M8:M39" si="0">$E$76-P8</f>
        <v>86.268000000000001</v>
      </c>
      <c r="N8" s="41">
        <f t="shared" ref="N8:N39" si="1">$E$76-Q8</f>
        <v>86.3</v>
      </c>
      <c r="O8" s="42">
        <f t="shared" ref="O8:O39" si="2">$E$76-R8</f>
        <v>86.331999999999994</v>
      </c>
      <c r="P8" s="40">
        <f t="shared" ref="P8:P39" si="3">$E$77-S8/1000</f>
        <v>5.7279999999999998</v>
      </c>
      <c r="Q8" s="41">
        <f t="shared" ref="Q8:Q39" si="4">$E$77-T8/1000</f>
        <v>5.6959999999999997</v>
      </c>
      <c r="R8" s="42">
        <f t="shared" ref="R8:R39" si="5">$E$77-U8/1000</f>
        <v>5.6639999999999997</v>
      </c>
      <c r="S8" s="49">
        <f>T8-32</f>
        <v>2016</v>
      </c>
      <c r="T8" s="50">
        <f t="shared" ref="T8:T23" si="6">L8*64</f>
        <v>2048</v>
      </c>
      <c r="U8" s="51">
        <f>T8+32</f>
        <v>2080</v>
      </c>
    </row>
    <row r="9" spans="3:28" x14ac:dyDescent="0.25">
      <c r="C9" s="78"/>
      <c r="D9" s="68"/>
      <c r="E9" s="68"/>
      <c r="F9" s="68"/>
      <c r="G9" s="65"/>
      <c r="H9" s="65"/>
      <c r="I9" s="68"/>
      <c r="J9" s="68"/>
      <c r="K9" s="71"/>
      <c r="L9" s="5">
        <v>33</v>
      </c>
      <c r="M9" s="31">
        <f t="shared" si="0"/>
        <v>86.331999999999994</v>
      </c>
      <c r="N9" s="32">
        <f t="shared" si="1"/>
        <v>86.36399999999999</v>
      </c>
      <c r="O9" s="33">
        <f t="shared" si="2"/>
        <v>86.396000000000001</v>
      </c>
      <c r="P9" s="31">
        <f t="shared" si="3"/>
        <v>5.6639999999999997</v>
      </c>
      <c r="Q9" s="32">
        <f t="shared" si="4"/>
        <v>5.6319999999999997</v>
      </c>
      <c r="R9" s="33">
        <f t="shared" si="5"/>
        <v>5.6</v>
      </c>
      <c r="S9" s="52">
        <f>T9-32</f>
        <v>2080</v>
      </c>
      <c r="T9" s="34">
        <f t="shared" si="6"/>
        <v>2112</v>
      </c>
      <c r="U9" s="53">
        <f>T9+32</f>
        <v>2144</v>
      </c>
    </row>
    <row r="10" spans="3:28" x14ac:dyDescent="0.25">
      <c r="C10" s="78"/>
      <c r="D10" s="68"/>
      <c r="E10" s="68"/>
      <c r="F10" s="68"/>
      <c r="G10" s="65"/>
      <c r="H10" s="65"/>
      <c r="I10" s="68"/>
      <c r="J10" s="68"/>
      <c r="K10" s="71"/>
      <c r="L10" s="5">
        <v>34</v>
      </c>
      <c r="M10" s="31">
        <f t="shared" si="0"/>
        <v>86.396000000000001</v>
      </c>
      <c r="N10" s="32">
        <f t="shared" si="1"/>
        <v>86.427999999999997</v>
      </c>
      <c r="O10" s="33">
        <f t="shared" si="2"/>
        <v>86.46</v>
      </c>
      <c r="P10" s="31">
        <f t="shared" si="3"/>
        <v>5.6</v>
      </c>
      <c r="Q10" s="32">
        <f t="shared" si="4"/>
        <v>5.5679999999999996</v>
      </c>
      <c r="R10" s="33">
        <f t="shared" si="5"/>
        <v>5.5359999999999996</v>
      </c>
      <c r="S10" s="52">
        <f t="shared" ref="S10:S23" si="7">T10-32</f>
        <v>2144</v>
      </c>
      <c r="T10" s="34">
        <f t="shared" si="6"/>
        <v>2176</v>
      </c>
      <c r="U10" s="53">
        <f t="shared" ref="U10:U23" si="8">T10+32</f>
        <v>2208</v>
      </c>
    </row>
    <row r="11" spans="3:28" x14ac:dyDescent="0.25">
      <c r="C11" s="78"/>
      <c r="D11" s="68"/>
      <c r="E11" s="68"/>
      <c r="F11" s="68"/>
      <c r="G11" s="65"/>
      <c r="H11" s="65"/>
      <c r="I11" s="68"/>
      <c r="J11" s="68"/>
      <c r="K11" s="71"/>
      <c r="L11" s="5">
        <v>35</v>
      </c>
      <c r="M11" s="31">
        <f t="shared" si="0"/>
        <v>86.46</v>
      </c>
      <c r="N11" s="32">
        <f t="shared" si="1"/>
        <v>86.49199999999999</v>
      </c>
      <c r="O11" s="33">
        <f t="shared" si="2"/>
        <v>86.524000000000001</v>
      </c>
      <c r="P11" s="31">
        <f t="shared" si="3"/>
        <v>5.5359999999999996</v>
      </c>
      <c r="Q11" s="32">
        <f t="shared" si="4"/>
        <v>5.5039999999999996</v>
      </c>
      <c r="R11" s="33">
        <f t="shared" si="5"/>
        <v>5.4719999999999995</v>
      </c>
      <c r="S11" s="52">
        <f t="shared" si="7"/>
        <v>2208</v>
      </c>
      <c r="T11" s="34">
        <f t="shared" si="6"/>
        <v>2240</v>
      </c>
      <c r="U11" s="53">
        <f t="shared" si="8"/>
        <v>2272</v>
      </c>
    </row>
    <row r="12" spans="3:28" x14ac:dyDescent="0.25">
      <c r="C12" s="78"/>
      <c r="D12" s="68"/>
      <c r="E12" s="68"/>
      <c r="F12" s="68"/>
      <c r="G12" s="65"/>
      <c r="H12" s="65"/>
      <c r="I12" s="68"/>
      <c r="J12" s="68"/>
      <c r="K12" s="71">
        <f>L12/4</f>
        <v>9</v>
      </c>
      <c r="L12" s="5">
        <v>36</v>
      </c>
      <c r="M12" s="31">
        <f t="shared" si="0"/>
        <v>86.524000000000001</v>
      </c>
      <c r="N12" s="32">
        <f t="shared" si="1"/>
        <v>86.555999999999997</v>
      </c>
      <c r="O12" s="33">
        <f t="shared" si="2"/>
        <v>86.587999999999994</v>
      </c>
      <c r="P12" s="31">
        <f t="shared" si="3"/>
        <v>5.4719999999999995</v>
      </c>
      <c r="Q12" s="32">
        <f t="shared" si="4"/>
        <v>5.4399999999999995</v>
      </c>
      <c r="R12" s="33">
        <f t="shared" si="5"/>
        <v>5.4079999999999995</v>
      </c>
      <c r="S12" s="52">
        <f t="shared" si="7"/>
        <v>2272</v>
      </c>
      <c r="T12" s="34">
        <f t="shared" si="6"/>
        <v>2304</v>
      </c>
      <c r="U12" s="53">
        <f t="shared" si="8"/>
        <v>2336</v>
      </c>
    </row>
    <row r="13" spans="3:28" x14ac:dyDescent="0.25">
      <c r="C13" s="78"/>
      <c r="D13" s="68"/>
      <c r="E13" s="68"/>
      <c r="F13" s="68"/>
      <c r="G13" s="65"/>
      <c r="H13" s="65"/>
      <c r="I13" s="68"/>
      <c r="J13" s="68"/>
      <c r="K13" s="71"/>
      <c r="L13" s="5">
        <v>37</v>
      </c>
      <c r="M13" s="31">
        <f t="shared" si="0"/>
        <v>86.587999999999994</v>
      </c>
      <c r="N13" s="32">
        <f t="shared" si="1"/>
        <v>86.61999999999999</v>
      </c>
      <c r="O13" s="33">
        <f t="shared" si="2"/>
        <v>86.652000000000001</v>
      </c>
      <c r="P13" s="31">
        <f t="shared" si="3"/>
        <v>5.4079999999999995</v>
      </c>
      <c r="Q13" s="32">
        <f t="shared" si="4"/>
        <v>5.3759999999999994</v>
      </c>
      <c r="R13" s="33">
        <f t="shared" si="5"/>
        <v>5.3439999999999994</v>
      </c>
      <c r="S13" s="52">
        <f t="shared" si="7"/>
        <v>2336</v>
      </c>
      <c r="T13" s="34">
        <f t="shared" si="6"/>
        <v>2368</v>
      </c>
      <c r="U13" s="53">
        <f t="shared" si="8"/>
        <v>2400</v>
      </c>
    </row>
    <row r="14" spans="3:28" x14ac:dyDescent="0.25">
      <c r="C14" s="78"/>
      <c r="D14" s="68"/>
      <c r="E14" s="68"/>
      <c r="F14" s="68"/>
      <c r="G14" s="65"/>
      <c r="H14" s="65"/>
      <c r="I14" s="68"/>
      <c r="J14" s="68"/>
      <c r="K14" s="71"/>
      <c r="L14" s="5">
        <v>38</v>
      </c>
      <c r="M14" s="31">
        <f t="shared" si="0"/>
        <v>86.652000000000001</v>
      </c>
      <c r="N14" s="32">
        <f t="shared" si="1"/>
        <v>86.683999999999997</v>
      </c>
      <c r="O14" s="33">
        <f t="shared" si="2"/>
        <v>86.715999999999994</v>
      </c>
      <c r="P14" s="31">
        <f t="shared" si="3"/>
        <v>5.3439999999999994</v>
      </c>
      <c r="Q14" s="32">
        <f t="shared" si="4"/>
        <v>5.3119999999999994</v>
      </c>
      <c r="R14" s="33">
        <f t="shared" si="5"/>
        <v>5.2799999999999994</v>
      </c>
      <c r="S14" s="52">
        <f t="shared" si="7"/>
        <v>2400</v>
      </c>
      <c r="T14" s="34">
        <f t="shared" si="6"/>
        <v>2432</v>
      </c>
      <c r="U14" s="53">
        <f t="shared" si="8"/>
        <v>2464</v>
      </c>
    </row>
    <row r="15" spans="3:28" x14ac:dyDescent="0.25">
      <c r="C15" s="78"/>
      <c r="D15" s="68"/>
      <c r="E15" s="68"/>
      <c r="F15" s="68"/>
      <c r="G15" s="65"/>
      <c r="H15" s="65"/>
      <c r="I15" s="68"/>
      <c r="J15" s="68"/>
      <c r="K15" s="71"/>
      <c r="L15" s="5">
        <v>39</v>
      </c>
      <c r="M15" s="31">
        <f t="shared" si="0"/>
        <v>86.715999999999994</v>
      </c>
      <c r="N15" s="32">
        <f t="shared" si="1"/>
        <v>86.74799999999999</v>
      </c>
      <c r="O15" s="33">
        <f t="shared" si="2"/>
        <v>86.78</v>
      </c>
      <c r="P15" s="31">
        <f t="shared" si="3"/>
        <v>5.2799999999999994</v>
      </c>
      <c r="Q15" s="32">
        <f t="shared" si="4"/>
        <v>5.2479999999999993</v>
      </c>
      <c r="R15" s="33">
        <f t="shared" si="5"/>
        <v>5.2159999999999993</v>
      </c>
      <c r="S15" s="52">
        <f t="shared" si="7"/>
        <v>2464</v>
      </c>
      <c r="T15" s="34">
        <f t="shared" si="6"/>
        <v>2496</v>
      </c>
      <c r="U15" s="53">
        <f t="shared" si="8"/>
        <v>2528</v>
      </c>
    </row>
    <row r="16" spans="3:28" x14ac:dyDescent="0.25">
      <c r="C16" s="78"/>
      <c r="D16" s="68"/>
      <c r="E16" s="68"/>
      <c r="F16" s="68"/>
      <c r="G16" s="65"/>
      <c r="H16" s="65"/>
      <c r="I16" s="68"/>
      <c r="J16" s="68"/>
      <c r="K16" s="71">
        <f>L16/4</f>
        <v>10</v>
      </c>
      <c r="L16" s="5">
        <v>40</v>
      </c>
      <c r="M16" s="31">
        <f t="shared" si="0"/>
        <v>86.78</v>
      </c>
      <c r="N16" s="32">
        <f t="shared" si="1"/>
        <v>86.811999999999998</v>
      </c>
      <c r="O16" s="33">
        <f t="shared" si="2"/>
        <v>86.843999999999994</v>
      </c>
      <c r="P16" s="31">
        <f t="shared" si="3"/>
        <v>5.2159999999999993</v>
      </c>
      <c r="Q16" s="32">
        <f t="shared" si="4"/>
        <v>5.1839999999999993</v>
      </c>
      <c r="R16" s="33">
        <f t="shared" si="5"/>
        <v>5.1519999999999992</v>
      </c>
      <c r="S16" s="52">
        <f t="shared" si="7"/>
        <v>2528</v>
      </c>
      <c r="T16" s="34">
        <f t="shared" si="6"/>
        <v>2560</v>
      </c>
      <c r="U16" s="53">
        <f t="shared" si="8"/>
        <v>2592</v>
      </c>
    </row>
    <row r="17" spans="3:21" x14ac:dyDescent="0.25">
      <c r="C17" s="78"/>
      <c r="D17" s="68"/>
      <c r="E17" s="68"/>
      <c r="F17" s="68"/>
      <c r="G17" s="65"/>
      <c r="H17" s="65"/>
      <c r="I17" s="68"/>
      <c r="J17" s="68"/>
      <c r="K17" s="71"/>
      <c r="L17" s="5">
        <v>41</v>
      </c>
      <c r="M17" s="31">
        <f t="shared" si="0"/>
        <v>86.843999999999994</v>
      </c>
      <c r="N17" s="32">
        <f t="shared" si="1"/>
        <v>86.875999999999991</v>
      </c>
      <c r="O17" s="33">
        <f t="shared" si="2"/>
        <v>86.908000000000001</v>
      </c>
      <c r="P17" s="31">
        <f t="shared" si="3"/>
        <v>5.1519999999999992</v>
      </c>
      <c r="Q17" s="32">
        <f t="shared" si="4"/>
        <v>5.1199999999999992</v>
      </c>
      <c r="R17" s="33">
        <f t="shared" si="5"/>
        <v>5.0879999999999992</v>
      </c>
      <c r="S17" s="52">
        <f t="shared" si="7"/>
        <v>2592</v>
      </c>
      <c r="T17" s="34">
        <f t="shared" si="6"/>
        <v>2624</v>
      </c>
      <c r="U17" s="53">
        <f t="shared" si="8"/>
        <v>2656</v>
      </c>
    </row>
    <row r="18" spans="3:21" x14ac:dyDescent="0.25">
      <c r="C18" s="78"/>
      <c r="D18" s="68"/>
      <c r="E18" s="68"/>
      <c r="F18" s="68"/>
      <c r="G18" s="65"/>
      <c r="H18" s="65"/>
      <c r="I18" s="68"/>
      <c r="J18" s="68"/>
      <c r="K18" s="71"/>
      <c r="L18" s="5">
        <v>42</v>
      </c>
      <c r="M18" s="31">
        <f t="shared" si="0"/>
        <v>86.908000000000001</v>
      </c>
      <c r="N18" s="32">
        <f t="shared" si="1"/>
        <v>86.94</v>
      </c>
      <c r="O18" s="33">
        <f t="shared" si="2"/>
        <v>86.971999999999994</v>
      </c>
      <c r="P18" s="31">
        <f t="shared" si="3"/>
        <v>5.0879999999999992</v>
      </c>
      <c r="Q18" s="32">
        <f t="shared" si="4"/>
        <v>5.0559999999999992</v>
      </c>
      <c r="R18" s="33">
        <f t="shared" si="5"/>
        <v>5.0239999999999991</v>
      </c>
      <c r="S18" s="52">
        <f t="shared" si="7"/>
        <v>2656</v>
      </c>
      <c r="T18" s="34">
        <f t="shared" si="6"/>
        <v>2688</v>
      </c>
      <c r="U18" s="53">
        <f t="shared" si="8"/>
        <v>2720</v>
      </c>
    </row>
    <row r="19" spans="3:21" x14ac:dyDescent="0.25">
      <c r="C19" s="78"/>
      <c r="D19" s="68"/>
      <c r="E19" s="68"/>
      <c r="F19" s="68"/>
      <c r="G19" s="65"/>
      <c r="H19" s="65"/>
      <c r="I19" s="68"/>
      <c r="J19" s="68"/>
      <c r="K19" s="71"/>
      <c r="L19" s="5">
        <v>43</v>
      </c>
      <c r="M19" s="31">
        <f t="shared" si="0"/>
        <v>86.971999999999994</v>
      </c>
      <c r="N19" s="32">
        <f t="shared" si="1"/>
        <v>87.003999999999991</v>
      </c>
      <c r="O19" s="33">
        <f t="shared" si="2"/>
        <v>87.036000000000001</v>
      </c>
      <c r="P19" s="31">
        <f t="shared" si="3"/>
        <v>5.0239999999999991</v>
      </c>
      <c r="Q19" s="32">
        <f t="shared" si="4"/>
        <v>4.992</v>
      </c>
      <c r="R19" s="33">
        <f t="shared" si="5"/>
        <v>4.96</v>
      </c>
      <c r="S19" s="52">
        <f t="shared" si="7"/>
        <v>2720</v>
      </c>
      <c r="T19" s="34">
        <f t="shared" si="6"/>
        <v>2752</v>
      </c>
      <c r="U19" s="53">
        <f t="shared" si="8"/>
        <v>2784</v>
      </c>
    </row>
    <row r="20" spans="3:21" x14ac:dyDescent="0.25">
      <c r="C20" s="78"/>
      <c r="D20" s="68"/>
      <c r="E20" s="68"/>
      <c r="F20" s="68"/>
      <c r="G20" s="65"/>
      <c r="H20" s="65"/>
      <c r="I20" s="68"/>
      <c r="J20" s="68"/>
      <c r="K20" s="71">
        <v>11</v>
      </c>
      <c r="L20" s="30">
        <v>44</v>
      </c>
      <c r="M20" s="31">
        <f t="shared" si="0"/>
        <v>87.036000000000001</v>
      </c>
      <c r="N20" s="32">
        <f t="shared" si="1"/>
        <v>87.067999999999998</v>
      </c>
      <c r="O20" s="33">
        <f t="shared" si="2"/>
        <v>87.1</v>
      </c>
      <c r="P20" s="31">
        <f t="shared" si="3"/>
        <v>4.96</v>
      </c>
      <c r="Q20" s="32">
        <f t="shared" si="4"/>
        <v>4.9279999999999999</v>
      </c>
      <c r="R20" s="33">
        <f t="shared" si="5"/>
        <v>4.8959999999999999</v>
      </c>
      <c r="S20" s="52">
        <f t="shared" si="7"/>
        <v>2784</v>
      </c>
      <c r="T20" s="34">
        <f t="shared" si="6"/>
        <v>2816</v>
      </c>
      <c r="U20" s="53">
        <f t="shared" si="8"/>
        <v>2848</v>
      </c>
    </row>
    <row r="21" spans="3:21" x14ac:dyDescent="0.25">
      <c r="C21" s="78"/>
      <c r="D21" s="68"/>
      <c r="E21" s="68"/>
      <c r="F21" s="68"/>
      <c r="G21" s="65"/>
      <c r="H21" s="65"/>
      <c r="I21" s="68"/>
      <c r="J21" s="68"/>
      <c r="K21" s="71"/>
      <c r="L21" s="30">
        <v>45</v>
      </c>
      <c r="M21" s="31">
        <f t="shared" si="0"/>
        <v>87.1</v>
      </c>
      <c r="N21" s="32">
        <f t="shared" si="1"/>
        <v>87.131999999999991</v>
      </c>
      <c r="O21" s="33">
        <f t="shared" si="2"/>
        <v>87.164000000000001</v>
      </c>
      <c r="P21" s="31">
        <f t="shared" si="3"/>
        <v>4.8959999999999999</v>
      </c>
      <c r="Q21" s="32">
        <f t="shared" si="4"/>
        <v>4.8639999999999999</v>
      </c>
      <c r="R21" s="33">
        <f t="shared" si="5"/>
        <v>4.8319999999999999</v>
      </c>
      <c r="S21" s="52">
        <f t="shared" si="7"/>
        <v>2848</v>
      </c>
      <c r="T21" s="34">
        <f t="shared" si="6"/>
        <v>2880</v>
      </c>
      <c r="U21" s="53">
        <f t="shared" si="8"/>
        <v>2912</v>
      </c>
    </row>
    <row r="22" spans="3:21" x14ac:dyDescent="0.25">
      <c r="C22" s="78"/>
      <c r="D22" s="68"/>
      <c r="E22" s="68"/>
      <c r="F22" s="68"/>
      <c r="G22" s="65"/>
      <c r="H22" s="65"/>
      <c r="I22" s="68"/>
      <c r="J22" s="68"/>
      <c r="K22" s="71"/>
      <c r="L22" s="30">
        <v>46</v>
      </c>
      <c r="M22" s="31">
        <f t="shared" si="0"/>
        <v>87.164000000000001</v>
      </c>
      <c r="N22" s="32">
        <f t="shared" si="1"/>
        <v>87.195999999999998</v>
      </c>
      <c r="O22" s="33">
        <f t="shared" si="2"/>
        <v>87.227999999999994</v>
      </c>
      <c r="P22" s="31">
        <f t="shared" si="3"/>
        <v>4.8319999999999999</v>
      </c>
      <c r="Q22" s="32">
        <f t="shared" si="4"/>
        <v>4.8</v>
      </c>
      <c r="R22" s="33">
        <f t="shared" si="5"/>
        <v>4.7679999999999998</v>
      </c>
      <c r="S22" s="52">
        <f t="shared" si="7"/>
        <v>2912</v>
      </c>
      <c r="T22" s="34">
        <f t="shared" si="6"/>
        <v>2944</v>
      </c>
      <c r="U22" s="53">
        <f t="shared" si="8"/>
        <v>2976</v>
      </c>
    </row>
    <row r="23" spans="3:21" ht="15.75" thickBot="1" x14ac:dyDescent="0.3">
      <c r="C23" s="79"/>
      <c r="D23" s="69"/>
      <c r="E23" s="69"/>
      <c r="F23" s="69"/>
      <c r="G23" s="66"/>
      <c r="H23" s="66"/>
      <c r="I23" s="69"/>
      <c r="J23" s="69"/>
      <c r="K23" s="72"/>
      <c r="L23" s="35">
        <v>47</v>
      </c>
      <c r="M23" s="36">
        <f t="shared" si="0"/>
        <v>87.227999999999994</v>
      </c>
      <c r="N23" s="37">
        <f t="shared" si="1"/>
        <v>87.259999999999991</v>
      </c>
      <c r="O23" s="48">
        <f t="shared" si="2"/>
        <v>87.292000000000002</v>
      </c>
      <c r="P23" s="36">
        <f t="shared" si="3"/>
        <v>4.7679999999999998</v>
      </c>
      <c r="Q23" s="37">
        <f t="shared" si="4"/>
        <v>4.7359999999999998</v>
      </c>
      <c r="R23" s="38">
        <f t="shared" si="5"/>
        <v>4.7039999999999997</v>
      </c>
      <c r="S23" s="54">
        <f t="shared" si="7"/>
        <v>2976</v>
      </c>
      <c r="T23" s="39">
        <f t="shared" si="6"/>
        <v>3008</v>
      </c>
      <c r="U23" s="55">
        <f t="shared" si="8"/>
        <v>3040</v>
      </c>
    </row>
    <row r="24" spans="3:21" ht="15" customHeight="1" x14ac:dyDescent="0.25">
      <c r="C24" s="73">
        <v>2</v>
      </c>
      <c r="D24" s="67" t="s">
        <v>4</v>
      </c>
      <c r="E24" s="67" t="s">
        <v>52</v>
      </c>
      <c r="F24" s="67" t="s">
        <v>7</v>
      </c>
      <c r="G24" s="64" t="s">
        <v>9</v>
      </c>
      <c r="H24" s="64" t="s">
        <v>39</v>
      </c>
      <c r="I24" s="67">
        <v>6</v>
      </c>
      <c r="J24" s="67" t="s">
        <v>14</v>
      </c>
      <c r="K24" s="70">
        <f>L24/4</f>
        <v>4</v>
      </c>
      <c r="L24" s="10">
        <v>16</v>
      </c>
      <c r="M24" s="45">
        <f t="shared" si="0"/>
        <v>85.244</v>
      </c>
      <c r="N24" s="41">
        <f t="shared" si="1"/>
        <v>85.275999999999996</v>
      </c>
      <c r="O24" s="42">
        <f t="shared" si="2"/>
        <v>85.307999999999993</v>
      </c>
      <c r="P24" s="40">
        <f t="shared" si="3"/>
        <v>6.7519999999999998</v>
      </c>
      <c r="Q24" s="41">
        <f t="shared" si="4"/>
        <v>6.72</v>
      </c>
      <c r="R24" s="42">
        <f t="shared" si="5"/>
        <v>6.6879999999999997</v>
      </c>
      <c r="S24" s="49">
        <f>T24-32</f>
        <v>992</v>
      </c>
      <c r="T24" s="56">
        <f>L24*64</f>
        <v>1024</v>
      </c>
      <c r="U24" s="51">
        <f>T24+32</f>
        <v>1056</v>
      </c>
    </row>
    <row r="25" spans="3:21" x14ac:dyDescent="0.25">
      <c r="C25" s="78"/>
      <c r="D25" s="68"/>
      <c r="E25" s="68"/>
      <c r="F25" s="68"/>
      <c r="G25" s="65"/>
      <c r="H25" s="76"/>
      <c r="I25" s="68"/>
      <c r="J25" s="68"/>
      <c r="K25" s="71"/>
      <c r="L25" s="5">
        <v>17</v>
      </c>
      <c r="M25" s="31">
        <f t="shared" si="0"/>
        <v>85.307999999999993</v>
      </c>
      <c r="N25" s="32">
        <f t="shared" si="1"/>
        <v>85.339999999999989</v>
      </c>
      <c r="O25" s="33">
        <f t="shared" si="2"/>
        <v>85.372</v>
      </c>
      <c r="P25" s="31">
        <f t="shared" si="3"/>
        <v>6.6879999999999997</v>
      </c>
      <c r="Q25" s="32">
        <f t="shared" si="4"/>
        <v>6.6559999999999997</v>
      </c>
      <c r="R25" s="33">
        <f t="shared" si="5"/>
        <v>6.6239999999999997</v>
      </c>
      <c r="S25" s="52">
        <f>T25-32</f>
        <v>1056</v>
      </c>
      <c r="T25" s="57">
        <f t="shared" ref="T25:T39" si="9">L25*64</f>
        <v>1088</v>
      </c>
      <c r="U25" s="53">
        <f>T25+32</f>
        <v>1120</v>
      </c>
    </row>
    <row r="26" spans="3:21" x14ac:dyDescent="0.25">
      <c r="C26" s="78"/>
      <c r="D26" s="68"/>
      <c r="E26" s="68"/>
      <c r="F26" s="68"/>
      <c r="G26" s="65"/>
      <c r="H26" s="76"/>
      <c r="I26" s="68"/>
      <c r="J26" s="68"/>
      <c r="K26" s="71"/>
      <c r="L26" s="5">
        <v>18</v>
      </c>
      <c r="M26" s="31">
        <f t="shared" si="0"/>
        <v>85.372</v>
      </c>
      <c r="N26" s="32">
        <f t="shared" si="1"/>
        <v>85.403999999999996</v>
      </c>
      <c r="O26" s="33">
        <f t="shared" si="2"/>
        <v>85.435999999999993</v>
      </c>
      <c r="P26" s="31">
        <f t="shared" si="3"/>
        <v>6.6239999999999997</v>
      </c>
      <c r="Q26" s="32">
        <f t="shared" si="4"/>
        <v>6.5919999999999996</v>
      </c>
      <c r="R26" s="33">
        <f t="shared" si="5"/>
        <v>6.56</v>
      </c>
      <c r="S26" s="52">
        <f t="shared" ref="S26:S39" si="10">T26-32</f>
        <v>1120</v>
      </c>
      <c r="T26" s="57">
        <f t="shared" si="9"/>
        <v>1152</v>
      </c>
      <c r="U26" s="53">
        <f t="shared" ref="U26:U39" si="11">T26+32</f>
        <v>1184</v>
      </c>
    </row>
    <row r="27" spans="3:21" x14ac:dyDescent="0.25">
      <c r="C27" s="78"/>
      <c r="D27" s="68"/>
      <c r="E27" s="68"/>
      <c r="F27" s="68"/>
      <c r="G27" s="65"/>
      <c r="H27" s="76"/>
      <c r="I27" s="68"/>
      <c r="J27" s="68"/>
      <c r="K27" s="71"/>
      <c r="L27" s="5">
        <v>19</v>
      </c>
      <c r="M27" s="31">
        <f t="shared" si="0"/>
        <v>85.435999999999993</v>
      </c>
      <c r="N27" s="32">
        <f t="shared" si="1"/>
        <v>85.467999999999989</v>
      </c>
      <c r="O27" s="33">
        <f t="shared" si="2"/>
        <v>85.5</v>
      </c>
      <c r="P27" s="31">
        <f t="shared" si="3"/>
        <v>6.56</v>
      </c>
      <c r="Q27" s="32">
        <f t="shared" si="4"/>
        <v>6.5279999999999996</v>
      </c>
      <c r="R27" s="33">
        <f t="shared" si="5"/>
        <v>6.4959999999999996</v>
      </c>
      <c r="S27" s="52">
        <f t="shared" si="10"/>
        <v>1184</v>
      </c>
      <c r="T27" s="57">
        <f t="shared" si="9"/>
        <v>1216</v>
      </c>
      <c r="U27" s="53">
        <f t="shared" si="11"/>
        <v>1248</v>
      </c>
    </row>
    <row r="28" spans="3:21" x14ac:dyDescent="0.25">
      <c r="C28" s="78"/>
      <c r="D28" s="68"/>
      <c r="E28" s="68"/>
      <c r="F28" s="68"/>
      <c r="G28" s="65"/>
      <c r="H28" s="76"/>
      <c r="I28" s="68"/>
      <c r="J28" s="68"/>
      <c r="K28" s="71">
        <f>L28/4</f>
        <v>5</v>
      </c>
      <c r="L28" s="5">
        <v>20</v>
      </c>
      <c r="M28" s="31">
        <f t="shared" si="0"/>
        <v>85.5</v>
      </c>
      <c r="N28" s="32">
        <f t="shared" si="1"/>
        <v>85.531999999999996</v>
      </c>
      <c r="O28" s="33">
        <f t="shared" si="2"/>
        <v>85.563999999999993</v>
      </c>
      <c r="P28" s="31">
        <f t="shared" si="3"/>
        <v>6.4959999999999996</v>
      </c>
      <c r="Q28" s="32">
        <f t="shared" si="4"/>
        <v>6.4639999999999995</v>
      </c>
      <c r="R28" s="33">
        <f t="shared" si="5"/>
        <v>6.4319999999999995</v>
      </c>
      <c r="S28" s="52">
        <f t="shared" si="10"/>
        <v>1248</v>
      </c>
      <c r="T28" s="57">
        <f t="shared" si="9"/>
        <v>1280</v>
      </c>
      <c r="U28" s="53">
        <f t="shared" si="11"/>
        <v>1312</v>
      </c>
    </row>
    <row r="29" spans="3:21" x14ac:dyDescent="0.25">
      <c r="C29" s="78"/>
      <c r="D29" s="68"/>
      <c r="E29" s="68"/>
      <c r="F29" s="68"/>
      <c r="G29" s="65"/>
      <c r="H29" s="76"/>
      <c r="I29" s="68"/>
      <c r="J29" s="68"/>
      <c r="K29" s="71"/>
      <c r="L29" s="5">
        <v>21</v>
      </c>
      <c r="M29" s="31">
        <f t="shared" si="0"/>
        <v>85.563999999999993</v>
      </c>
      <c r="N29" s="32">
        <f t="shared" si="1"/>
        <v>85.595999999999989</v>
      </c>
      <c r="O29" s="33">
        <f t="shared" si="2"/>
        <v>85.628</v>
      </c>
      <c r="P29" s="31">
        <f t="shared" si="3"/>
        <v>6.4319999999999995</v>
      </c>
      <c r="Q29" s="32">
        <f t="shared" si="4"/>
        <v>6.3999999999999995</v>
      </c>
      <c r="R29" s="33">
        <f t="shared" si="5"/>
        <v>6.3680000000000003</v>
      </c>
      <c r="S29" s="52">
        <f t="shared" si="10"/>
        <v>1312</v>
      </c>
      <c r="T29" s="57">
        <f t="shared" si="9"/>
        <v>1344</v>
      </c>
      <c r="U29" s="53">
        <f t="shared" si="11"/>
        <v>1376</v>
      </c>
    </row>
    <row r="30" spans="3:21" x14ac:dyDescent="0.25">
      <c r="C30" s="78"/>
      <c r="D30" s="68"/>
      <c r="E30" s="68"/>
      <c r="F30" s="68"/>
      <c r="G30" s="65"/>
      <c r="H30" s="76"/>
      <c r="I30" s="68"/>
      <c r="J30" s="68"/>
      <c r="K30" s="71"/>
      <c r="L30" s="5">
        <v>22</v>
      </c>
      <c r="M30" s="31">
        <f t="shared" si="0"/>
        <v>85.628</v>
      </c>
      <c r="N30" s="32">
        <f t="shared" si="1"/>
        <v>85.66</v>
      </c>
      <c r="O30" s="33">
        <f t="shared" si="2"/>
        <v>85.691999999999993</v>
      </c>
      <c r="P30" s="31">
        <f t="shared" si="3"/>
        <v>6.3680000000000003</v>
      </c>
      <c r="Q30" s="32">
        <f t="shared" si="4"/>
        <v>6.3360000000000003</v>
      </c>
      <c r="R30" s="33">
        <f t="shared" si="5"/>
        <v>6.3040000000000003</v>
      </c>
      <c r="S30" s="52">
        <f t="shared" si="10"/>
        <v>1376</v>
      </c>
      <c r="T30" s="57">
        <f t="shared" si="9"/>
        <v>1408</v>
      </c>
      <c r="U30" s="53">
        <f t="shared" si="11"/>
        <v>1440</v>
      </c>
    </row>
    <row r="31" spans="3:21" x14ac:dyDescent="0.25">
      <c r="C31" s="78"/>
      <c r="D31" s="68"/>
      <c r="E31" s="68"/>
      <c r="F31" s="68"/>
      <c r="G31" s="65"/>
      <c r="H31" s="76"/>
      <c r="I31" s="68"/>
      <c r="J31" s="68"/>
      <c r="K31" s="71"/>
      <c r="L31" s="5">
        <v>23</v>
      </c>
      <c r="M31" s="31">
        <f t="shared" si="0"/>
        <v>85.691999999999993</v>
      </c>
      <c r="N31" s="32">
        <f t="shared" si="1"/>
        <v>85.72399999999999</v>
      </c>
      <c r="O31" s="33">
        <f t="shared" si="2"/>
        <v>85.756</v>
      </c>
      <c r="P31" s="31">
        <f t="shared" si="3"/>
        <v>6.3040000000000003</v>
      </c>
      <c r="Q31" s="32">
        <f t="shared" si="4"/>
        <v>6.2720000000000002</v>
      </c>
      <c r="R31" s="33">
        <f t="shared" si="5"/>
        <v>6.24</v>
      </c>
      <c r="S31" s="52">
        <f t="shared" si="10"/>
        <v>1440</v>
      </c>
      <c r="T31" s="57">
        <f t="shared" si="9"/>
        <v>1472</v>
      </c>
      <c r="U31" s="53">
        <f t="shared" si="11"/>
        <v>1504</v>
      </c>
    </row>
    <row r="32" spans="3:21" x14ac:dyDescent="0.25">
      <c r="C32" s="78"/>
      <c r="D32" s="68"/>
      <c r="E32" s="68"/>
      <c r="F32" s="68"/>
      <c r="G32" s="65"/>
      <c r="H32" s="76"/>
      <c r="I32" s="68"/>
      <c r="J32" s="68"/>
      <c r="K32" s="71">
        <f>L32/4</f>
        <v>6</v>
      </c>
      <c r="L32" s="5">
        <v>24</v>
      </c>
      <c r="M32" s="31">
        <f t="shared" si="0"/>
        <v>85.756</v>
      </c>
      <c r="N32" s="32">
        <f t="shared" si="1"/>
        <v>85.787999999999997</v>
      </c>
      <c r="O32" s="33">
        <f t="shared" si="2"/>
        <v>85.82</v>
      </c>
      <c r="P32" s="31">
        <f t="shared" si="3"/>
        <v>6.24</v>
      </c>
      <c r="Q32" s="32">
        <f t="shared" si="4"/>
        <v>6.2080000000000002</v>
      </c>
      <c r="R32" s="33">
        <f t="shared" si="5"/>
        <v>6.1760000000000002</v>
      </c>
      <c r="S32" s="52">
        <f t="shared" si="10"/>
        <v>1504</v>
      </c>
      <c r="T32" s="57">
        <f t="shared" si="9"/>
        <v>1536</v>
      </c>
      <c r="U32" s="53">
        <f t="shared" si="11"/>
        <v>1568</v>
      </c>
    </row>
    <row r="33" spans="3:21" x14ac:dyDescent="0.25">
      <c r="C33" s="78"/>
      <c r="D33" s="68"/>
      <c r="E33" s="68"/>
      <c r="F33" s="68"/>
      <c r="G33" s="65"/>
      <c r="H33" s="76"/>
      <c r="I33" s="68"/>
      <c r="J33" s="68"/>
      <c r="K33" s="71"/>
      <c r="L33" s="5">
        <v>25</v>
      </c>
      <c r="M33" s="31">
        <f t="shared" si="0"/>
        <v>85.82</v>
      </c>
      <c r="N33" s="32">
        <f t="shared" si="1"/>
        <v>85.85199999999999</v>
      </c>
      <c r="O33" s="33">
        <f t="shared" si="2"/>
        <v>85.884</v>
      </c>
      <c r="P33" s="31">
        <f t="shared" si="3"/>
        <v>6.1760000000000002</v>
      </c>
      <c r="Q33" s="32">
        <f t="shared" si="4"/>
        <v>6.1440000000000001</v>
      </c>
      <c r="R33" s="33">
        <f t="shared" si="5"/>
        <v>6.1120000000000001</v>
      </c>
      <c r="S33" s="52">
        <f t="shared" si="10"/>
        <v>1568</v>
      </c>
      <c r="T33" s="57">
        <f t="shared" si="9"/>
        <v>1600</v>
      </c>
      <c r="U33" s="53">
        <f t="shared" si="11"/>
        <v>1632</v>
      </c>
    </row>
    <row r="34" spans="3:21" x14ac:dyDescent="0.25">
      <c r="C34" s="78"/>
      <c r="D34" s="68"/>
      <c r="E34" s="68"/>
      <c r="F34" s="68"/>
      <c r="G34" s="65"/>
      <c r="H34" s="76"/>
      <c r="I34" s="68"/>
      <c r="J34" s="68"/>
      <c r="K34" s="71"/>
      <c r="L34" s="5">
        <v>26</v>
      </c>
      <c r="M34" s="31">
        <f t="shared" si="0"/>
        <v>85.884</v>
      </c>
      <c r="N34" s="32">
        <f t="shared" si="1"/>
        <v>85.915999999999997</v>
      </c>
      <c r="O34" s="33">
        <f t="shared" si="2"/>
        <v>85.947999999999993</v>
      </c>
      <c r="P34" s="31">
        <f t="shared" si="3"/>
        <v>6.1120000000000001</v>
      </c>
      <c r="Q34" s="32">
        <f t="shared" si="4"/>
        <v>6.08</v>
      </c>
      <c r="R34" s="33">
        <f t="shared" si="5"/>
        <v>6.048</v>
      </c>
      <c r="S34" s="52">
        <f t="shared" si="10"/>
        <v>1632</v>
      </c>
      <c r="T34" s="57">
        <f t="shared" si="9"/>
        <v>1664</v>
      </c>
      <c r="U34" s="53">
        <f t="shared" si="11"/>
        <v>1696</v>
      </c>
    </row>
    <row r="35" spans="3:21" x14ac:dyDescent="0.25">
      <c r="C35" s="78"/>
      <c r="D35" s="68"/>
      <c r="E35" s="68"/>
      <c r="F35" s="68"/>
      <c r="G35" s="65"/>
      <c r="H35" s="76"/>
      <c r="I35" s="68"/>
      <c r="J35" s="68"/>
      <c r="K35" s="71"/>
      <c r="L35" s="5">
        <v>27</v>
      </c>
      <c r="M35" s="31">
        <f t="shared" si="0"/>
        <v>85.947999999999993</v>
      </c>
      <c r="N35" s="32">
        <f t="shared" si="1"/>
        <v>85.97999999999999</v>
      </c>
      <c r="O35" s="33">
        <f t="shared" si="2"/>
        <v>86.012</v>
      </c>
      <c r="P35" s="31">
        <f t="shared" si="3"/>
        <v>6.048</v>
      </c>
      <c r="Q35" s="32">
        <f t="shared" si="4"/>
        <v>6.016</v>
      </c>
      <c r="R35" s="33">
        <f t="shared" si="5"/>
        <v>5.984</v>
      </c>
      <c r="S35" s="52">
        <f t="shared" si="10"/>
        <v>1696</v>
      </c>
      <c r="T35" s="57">
        <f t="shared" si="9"/>
        <v>1728</v>
      </c>
      <c r="U35" s="53">
        <f t="shared" si="11"/>
        <v>1760</v>
      </c>
    </row>
    <row r="36" spans="3:21" x14ac:dyDescent="0.25">
      <c r="C36" s="78"/>
      <c r="D36" s="68"/>
      <c r="E36" s="68"/>
      <c r="F36" s="68"/>
      <c r="G36" s="65"/>
      <c r="H36" s="76"/>
      <c r="I36" s="68"/>
      <c r="J36" s="68"/>
      <c r="K36" s="71">
        <f>L36/4</f>
        <v>7</v>
      </c>
      <c r="L36" s="5">
        <v>28</v>
      </c>
      <c r="M36" s="31">
        <f t="shared" si="0"/>
        <v>86.012</v>
      </c>
      <c r="N36" s="32">
        <f t="shared" si="1"/>
        <v>86.043999999999997</v>
      </c>
      <c r="O36" s="33">
        <f t="shared" si="2"/>
        <v>86.075999999999993</v>
      </c>
      <c r="P36" s="31">
        <f t="shared" si="3"/>
        <v>5.984</v>
      </c>
      <c r="Q36" s="32">
        <f t="shared" si="4"/>
        <v>5.952</v>
      </c>
      <c r="R36" s="33">
        <f t="shared" si="5"/>
        <v>5.92</v>
      </c>
      <c r="S36" s="52">
        <f t="shared" si="10"/>
        <v>1760</v>
      </c>
      <c r="T36" s="57">
        <f t="shared" si="9"/>
        <v>1792</v>
      </c>
      <c r="U36" s="53">
        <f t="shared" si="11"/>
        <v>1824</v>
      </c>
    </row>
    <row r="37" spans="3:21" x14ac:dyDescent="0.25">
      <c r="C37" s="78"/>
      <c r="D37" s="68"/>
      <c r="E37" s="68"/>
      <c r="F37" s="68"/>
      <c r="G37" s="65"/>
      <c r="H37" s="76"/>
      <c r="I37" s="68"/>
      <c r="J37" s="68"/>
      <c r="K37" s="71"/>
      <c r="L37" s="5">
        <v>29</v>
      </c>
      <c r="M37" s="31">
        <f t="shared" si="0"/>
        <v>86.075999999999993</v>
      </c>
      <c r="N37" s="32">
        <f t="shared" si="1"/>
        <v>86.10799999999999</v>
      </c>
      <c r="O37" s="33">
        <f t="shared" si="2"/>
        <v>86.14</v>
      </c>
      <c r="P37" s="31">
        <f t="shared" si="3"/>
        <v>5.92</v>
      </c>
      <c r="Q37" s="32">
        <f t="shared" si="4"/>
        <v>5.8879999999999999</v>
      </c>
      <c r="R37" s="33">
        <f t="shared" si="5"/>
        <v>5.8559999999999999</v>
      </c>
      <c r="S37" s="52">
        <f t="shared" si="10"/>
        <v>1824</v>
      </c>
      <c r="T37" s="57">
        <f t="shared" si="9"/>
        <v>1856</v>
      </c>
      <c r="U37" s="53">
        <f t="shared" si="11"/>
        <v>1888</v>
      </c>
    </row>
    <row r="38" spans="3:21" x14ac:dyDescent="0.25">
      <c r="C38" s="78"/>
      <c r="D38" s="68"/>
      <c r="E38" s="68"/>
      <c r="F38" s="68"/>
      <c r="G38" s="65"/>
      <c r="H38" s="76"/>
      <c r="I38" s="68"/>
      <c r="J38" s="68"/>
      <c r="K38" s="71"/>
      <c r="L38" s="5">
        <v>30</v>
      </c>
      <c r="M38" s="31">
        <f t="shared" si="0"/>
        <v>86.14</v>
      </c>
      <c r="N38" s="32">
        <f t="shared" si="1"/>
        <v>86.171999999999997</v>
      </c>
      <c r="O38" s="33">
        <f t="shared" si="2"/>
        <v>86.203999999999994</v>
      </c>
      <c r="P38" s="31">
        <f t="shared" si="3"/>
        <v>5.8559999999999999</v>
      </c>
      <c r="Q38" s="32">
        <f t="shared" si="4"/>
        <v>5.8239999999999998</v>
      </c>
      <c r="R38" s="33">
        <f t="shared" si="5"/>
        <v>5.7919999999999998</v>
      </c>
      <c r="S38" s="52">
        <f t="shared" si="10"/>
        <v>1888</v>
      </c>
      <c r="T38" s="57">
        <f t="shared" si="9"/>
        <v>1920</v>
      </c>
      <c r="U38" s="53">
        <f t="shared" si="11"/>
        <v>1952</v>
      </c>
    </row>
    <row r="39" spans="3:21" ht="15.75" thickBot="1" x14ac:dyDescent="0.3">
      <c r="C39" s="79"/>
      <c r="D39" s="69"/>
      <c r="E39" s="69"/>
      <c r="F39" s="69"/>
      <c r="G39" s="66"/>
      <c r="H39" s="77"/>
      <c r="I39" s="69"/>
      <c r="J39" s="69"/>
      <c r="K39" s="72"/>
      <c r="L39" s="7">
        <v>31</v>
      </c>
      <c r="M39" s="36">
        <f t="shared" si="0"/>
        <v>86.203999999999994</v>
      </c>
      <c r="N39" s="37">
        <f t="shared" si="1"/>
        <v>86.23599999999999</v>
      </c>
      <c r="O39" s="38">
        <f t="shared" si="2"/>
        <v>86.268000000000001</v>
      </c>
      <c r="P39" s="36">
        <f t="shared" si="3"/>
        <v>5.7919999999999998</v>
      </c>
      <c r="Q39" s="37">
        <f t="shared" si="4"/>
        <v>5.76</v>
      </c>
      <c r="R39" s="38">
        <f t="shared" si="5"/>
        <v>5.7279999999999998</v>
      </c>
      <c r="S39" s="54">
        <f t="shared" si="10"/>
        <v>1952</v>
      </c>
      <c r="T39" s="58">
        <f t="shared" si="9"/>
        <v>1984</v>
      </c>
      <c r="U39" s="55">
        <f t="shared" si="11"/>
        <v>2016</v>
      </c>
    </row>
    <row r="40" spans="3:21" ht="15" customHeight="1" x14ac:dyDescent="0.25">
      <c r="C40" s="73">
        <v>3</v>
      </c>
      <c r="D40" s="67" t="s">
        <v>5</v>
      </c>
      <c r="E40" s="67" t="s">
        <v>53</v>
      </c>
      <c r="F40" s="67" t="s">
        <v>7</v>
      </c>
      <c r="G40" s="64" t="s">
        <v>9</v>
      </c>
      <c r="H40" s="64" t="s">
        <v>39</v>
      </c>
      <c r="I40" s="67">
        <v>2</v>
      </c>
      <c r="J40" s="67" t="s">
        <v>14</v>
      </c>
      <c r="K40" s="70">
        <f>L40/4</f>
        <v>4</v>
      </c>
      <c r="L40" s="10">
        <v>16</v>
      </c>
      <c r="M40" s="45">
        <f t="shared" ref="M40:M71" si="12">$E$76-P40</f>
        <v>85.244</v>
      </c>
      <c r="N40" s="41">
        <f t="shared" ref="N40:N71" si="13">$E$76-Q40</f>
        <v>85.275999999999996</v>
      </c>
      <c r="O40" s="42">
        <f t="shared" ref="O40:O71" si="14">$E$76-R40</f>
        <v>85.307999999999993</v>
      </c>
      <c r="P40" s="40">
        <f t="shared" ref="P40:P71" si="15">$E$77-S40/1000</f>
        <v>6.7519999999999998</v>
      </c>
      <c r="Q40" s="41">
        <f t="shared" ref="Q40:Q71" si="16">$E$77-T40/1000</f>
        <v>6.72</v>
      </c>
      <c r="R40" s="42">
        <f t="shared" ref="R40:R71" si="17">$E$77-U40/1000</f>
        <v>6.6879999999999997</v>
      </c>
      <c r="S40" s="49">
        <f>T40-32</f>
        <v>992</v>
      </c>
      <c r="T40" s="50">
        <f>L40*64</f>
        <v>1024</v>
      </c>
      <c r="U40" s="51">
        <f>T40+32</f>
        <v>1056</v>
      </c>
    </row>
    <row r="41" spans="3:21" x14ac:dyDescent="0.25">
      <c r="C41" s="74"/>
      <c r="D41" s="68"/>
      <c r="E41" s="68"/>
      <c r="F41" s="68"/>
      <c r="G41" s="65"/>
      <c r="H41" s="65"/>
      <c r="I41" s="68"/>
      <c r="J41" s="68"/>
      <c r="K41" s="71"/>
      <c r="L41" s="5">
        <v>17</v>
      </c>
      <c r="M41" s="31">
        <f t="shared" si="12"/>
        <v>85.307999999999993</v>
      </c>
      <c r="N41" s="32">
        <f t="shared" si="13"/>
        <v>85.339999999999989</v>
      </c>
      <c r="O41" s="33">
        <f t="shared" si="14"/>
        <v>85.372</v>
      </c>
      <c r="P41" s="31">
        <f t="shared" si="15"/>
        <v>6.6879999999999997</v>
      </c>
      <c r="Q41" s="32">
        <f t="shared" si="16"/>
        <v>6.6559999999999997</v>
      </c>
      <c r="R41" s="33">
        <f t="shared" si="17"/>
        <v>6.6239999999999997</v>
      </c>
      <c r="S41" s="52">
        <f t="shared" ref="S41:S67" si="18">T41-32</f>
        <v>1056</v>
      </c>
      <c r="T41" s="34">
        <f t="shared" ref="T41:T55" si="19">L41*64</f>
        <v>1088</v>
      </c>
      <c r="U41" s="53">
        <f t="shared" ref="U41:U67" si="20">T41+32</f>
        <v>1120</v>
      </c>
    </row>
    <row r="42" spans="3:21" x14ac:dyDescent="0.25">
      <c r="C42" s="74"/>
      <c r="D42" s="68"/>
      <c r="E42" s="68"/>
      <c r="F42" s="68"/>
      <c r="G42" s="65"/>
      <c r="H42" s="65"/>
      <c r="I42" s="68"/>
      <c r="J42" s="68"/>
      <c r="K42" s="71"/>
      <c r="L42" s="5">
        <v>18</v>
      </c>
      <c r="M42" s="31">
        <f t="shared" si="12"/>
        <v>85.372</v>
      </c>
      <c r="N42" s="32">
        <f t="shared" si="13"/>
        <v>85.403999999999996</v>
      </c>
      <c r="O42" s="33">
        <f t="shared" si="14"/>
        <v>85.435999999999993</v>
      </c>
      <c r="P42" s="31">
        <f t="shared" si="15"/>
        <v>6.6239999999999997</v>
      </c>
      <c r="Q42" s="32">
        <f t="shared" si="16"/>
        <v>6.5919999999999996</v>
      </c>
      <c r="R42" s="33">
        <f t="shared" si="17"/>
        <v>6.56</v>
      </c>
      <c r="S42" s="52">
        <f t="shared" si="18"/>
        <v>1120</v>
      </c>
      <c r="T42" s="34">
        <f t="shared" si="19"/>
        <v>1152</v>
      </c>
      <c r="U42" s="53">
        <f t="shared" si="20"/>
        <v>1184</v>
      </c>
    </row>
    <row r="43" spans="3:21" x14ac:dyDescent="0.25">
      <c r="C43" s="74"/>
      <c r="D43" s="68"/>
      <c r="E43" s="68"/>
      <c r="F43" s="68"/>
      <c r="G43" s="65"/>
      <c r="H43" s="65"/>
      <c r="I43" s="68"/>
      <c r="J43" s="68"/>
      <c r="K43" s="71"/>
      <c r="L43" s="5">
        <v>19</v>
      </c>
      <c r="M43" s="31">
        <f t="shared" si="12"/>
        <v>85.435999999999993</v>
      </c>
      <c r="N43" s="32">
        <f t="shared" si="13"/>
        <v>85.467999999999989</v>
      </c>
      <c r="O43" s="33">
        <f t="shared" si="14"/>
        <v>85.5</v>
      </c>
      <c r="P43" s="31">
        <f t="shared" si="15"/>
        <v>6.56</v>
      </c>
      <c r="Q43" s="32">
        <f t="shared" si="16"/>
        <v>6.5279999999999996</v>
      </c>
      <c r="R43" s="33">
        <f t="shared" si="17"/>
        <v>6.4959999999999996</v>
      </c>
      <c r="S43" s="52">
        <f t="shared" si="18"/>
        <v>1184</v>
      </c>
      <c r="T43" s="34">
        <f t="shared" si="19"/>
        <v>1216</v>
      </c>
      <c r="U43" s="53">
        <f t="shared" si="20"/>
        <v>1248</v>
      </c>
    </row>
    <row r="44" spans="3:21" x14ac:dyDescent="0.25">
      <c r="C44" s="74"/>
      <c r="D44" s="68"/>
      <c r="E44" s="68"/>
      <c r="F44" s="68"/>
      <c r="G44" s="65"/>
      <c r="H44" s="65"/>
      <c r="I44" s="68"/>
      <c r="J44" s="68"/>
      <c r="K44" s="71">
        <f>L44/4</f>
        <v>5</v>
      </c>
      <c r="L44" s="5">
        <v>20</v>
      </c>
      <c r="M44" s="31">
        <f t="shared" si="12"/>
        <v>85.5</v>
      </c>
      <c r="N44" s="32">
        <f t="shared" si="13"/>
        <v>85.531999999999996</v>
      </c>
      <c r="O44" s="33">
        <f t="shared" si="14"/>
        <v>85.563999999999993</v>
      </c>
      <c r="P44" s="31">
        <f t="shared" si="15"/>
        <v>6.4959999999999996</v>
      </c>
      <c r="Q44" s="32">
        <f t="shared" si="16"/>
        <v>6.4639999999999995</v>
      </c>
      <c r="R44" s="33">
        <f t="shared" si="17"/>
        <v>6.4319999999999995</v>
      </c>
      <c r="S44" s="52">
        <f t="shared" si="18"/>
        <v>1248</v>
      </c>
      <c r="T44" s="34">
        <f t="shared" si="19"/>
        <v>1280</v>
      </c>
      <c r="U44" s="53">
        <f t="shared" si="20"/>
        <v>1312</v>
      </c>
    </row>
    <row r="45" spans="3:21" x14ac:dyDescent="0.25">
      <c r="C45" s="74"/>
      <c r="D45" s="68"/>
      <c r="E45" s="68"/>
      <c r="F45" s="68"/>
      <c r="G45" s="65"/>
      <c r="H45" s="65"/>
      <c r="I45" s="68"/>
      <c r="J45" s="68"/>
      <c r="K45" s="71"/>
      <c r="L45" s="5">
        <v>21</v>
      </c>
      <c r="M45" s="31">
        <f t="shared" si="12"/>
        <v>85.563999999999993</v>
      </c>
      <c r="N45" s="32">
        <f t="shared" si="13"/>
        <v>85.595999999999989</v>
      </c>
      <c r="O45" s="33">
        <f t="shared" si="14"/>
        <v>85.628</v>
      </c>
      <c r="P45" s="31">
        <f t="shared" si="15"/>
        <v>6.4319999999999995</v>
      </c>
      <c r="Q45" s="32">
        <f t="shared" si="16"/>
        <v>6.3999999999999995</v>
      </c>
      <c r="R45" s="33">
        <f t="shared" si="17"/>
        <v>6.3680000000000003</v>
      </c>
      <c r="S45" s="52">
        <f t="shared" si="18"/>
        <v>1312</v>
      </c>
      <c r="T45" s="34">
        <f t="shared" si="19"/>
        <v>1344</v>
      </c>
      <c r="U45" s="53">
        <f t="shared" si="20"/>
        <v>1376</v>
      </c>
    </row>
    <row r="46" spans="3:21" x14ac:dyDescent="0.25">
      <c r="C46" s="74"/>
      <c r="D46" s="68"/>
      <c r="E46" s="68"/>
      <c r="F46" s="68"/>
      <c r="G46" s="65"/>
      <c r="H46" s="65"/>
      <c r="I46" s="68"/>
      <c r="J46" s="68"/>
      <c r="K46" s="71"/>
      <c r="L46" s="5">
        <v>22</v>
      </c>
      <c r="M46" s="31">
        <f t="shared" si="12"/>
        <v>85.628</v>
      </c>
      <c r="N46" s="32">
        <f t="shared" si="13"/>
        <v>85.66</v>
      </c>
      <c r="O46" s="33">
        <f t="shared" si="14"/>
        <v>85.691999999999993</v>
      </c>
      <c r="P46" s="31">
        <f t="shared" si="15"/>
        <v>6.3680000000000003</v>
      </c>
      <c r="Q46" s="32">
        <f t="shared" si="16"/>
        <v>6.3360000000000003</v>
      </c>
      <c r="R46" s="33">
        <f t="shared" si="17"/>
        <v>6.3040000000000003</v>
      </c>
      <c r="S46" s="52">
        <f t="shared" si="18"/>
        <v>1376</v>
      </c>
      <c r="T46" s="34">
        <f t="shared" si="19"/>
        <v>1408</v>
      </c>
      <c r="U46" s="53">
        <f t="shared" si="20"/>
        <v>1440</v>
      </c>
    </row>
    <row r="47" spans="3:21" x14ac:dyDescent="0.25">
      <c r="C47" s="74"/>
      <c r="D47" s="68"/>
      <c r="E47" s="68"/>
      <c r="F47" s="68"/>
      <c r="G47" s="65"/>
      <c r="H47" s="65"/>
      <c r="I47" s="68"/>
      <c r="J47" s="68"/>
      <c r="K47" s="71"/>
      <c r="L47" s="5">
        <v>23</v>
      </c>
      <c r="M47" s="31">
        <f t="shared" si="12"/>
        <v>85.691999999999993</v>
      </c>
      <c r="N47" s="32">
        <f t="shared" si="13"/>
        <v>85.72399999999999</v>
      </c>
      <c r="O47" s="33">
        <f t="shared" si="14"/>
        <v>85.756</v>
      </c>
      <c r="P47" s="31">
        <f t="shared" si="15"/>
        <v>6.3040000000000003</v>
      </c>
      <c r="Q47" s="32">
        <f t="shared" si="16"/>
        <v>6.2720000000000002</v>
      </c>
      <c r="R47" s="33">
        <f t="shared" si="17"/>
        <v>6.24</v>
      </c>
      <c r="S47" s="52">
        <f t="shared" si="18"/>
        <v>1440</v>
      </c>
      <c r="T47" s="34">
        <f t="shared" si="19"/>
        <v>1472</v>
      </c>
      <c r="U47" s="53">
        <f t="shared" si="20"/>
        <v>1504</v>
      </c>
    </row>
    <row r="48" spans="3:21" x14ac:dyDescent="0.25">
      <c r="C48" s="74"/>
      <c r="D48" s="68"/>
      <c r="E48" s="68"/>
      <c r="F48" s="68"/>
      <c r="G48" s="65"/>
      <c r="H48" s="65"/>
      <c r="I48" s="68"/>
      <c r="J48" s="68"/>
      <c r="K48" s="71">
        <f>L48/4</f>
        <v>6</v>
      </c>
      <c r="L48" s="5">
        <v>24</v>
      </c>
      <c r="M48" s="31">
        <f t="shared" si="12"/>
        <v>85.756</v>
      </c>
      <c r="N48" s="32">
        <f t="shared" si="13"/>
        <v>85.787999999999997</v>
      </c>
      <c r="O48" s="33">
        <f t="shared" si="14"/>
        <v>85.82</v>
      </c>
      <c r="P48" s="31">
        <f t="shared" si="15"/>
        <v>6.24</v>
      </c>
      <c r="Q48" s="32">
        <f t="shared" si="16"/>
        <v>6.2080000000000002</v>
      </c>
      <c r="R48" s="33">
        <f t="shared" si="17"/>
        <v>6.1760000000000002</v>
      </c>
      <c r="S48" s="52">
        <f t="shared" si="18"/>
        <v>1504</v>
      </c>
      <c r="T48" s="34">
        <f t="shared" si="19"/>
        <v>1536</v>
      </c>
      <c r="U48" s="53">
        <f t="shared" si="20"/>
        <v>1568</v>
      </c>
    </row>
    <row r="49" spans="3:21" x14ac:dyDescent="0.25">
      <c r="C49" s="74"/>
      <c r="D49" s="68"/>
      <c r="E49" s="68"/>
      <c r="F49" s="68"/>
      <c r="G49" s="65"/>
      <c r="H49" s="65"/>
      <c r="I49" s="68"/>
      <c r="J49" s="68"/>
      <c r="K49" s="71"/>
      <c r="L49" s="5">
        <v>25</v>
      </c>
      <c r="M49" s="31">
        <f t="shared" si="12"/>
        <v>85.82</v>
      </c>
      <c r="N49" s="32">
        <f t="shared" si="13"/>
        <v>85.85199999999999</v>
      </c>
      <c r="O49" s="33">
        <f t="shared" si="14"/>
        <v>85.884</v>
      </c>
      <c r="P49" s="31">
        <f t="shared" si="15"/>
        <v>6.1760000000000002</v>
      </c>
      <c r="Q49" s="32">
        <f t="shared" si="16"/>
        <v>6.1440000000000001</v>
      </c>
      <c r="R49" s="33">
        <f t="shared" si="17"/>
        <v>6.1120000000000001</v>
      </c>
      <c r="S49" s="52">
        <f t="shared" si="18"/>
        <v>1568</v>
      </c>
      <c r="T49" s="34">
        <f t="shared" si="19"/>
        <v>1600</v>
      </c>
      <c r="U49" s="53">
        <f t="shared" si="20"/>
        <v>1632</v>
      </c>
    </row>
    <row r="50" spans="3:21" x14ac:dyDescent="0.25">
      <c r="C50" s="74"/>
      <c r="D50" s="68"/>
      <c r="E50" s="68"/>
      <c r="F50" s="68"/>
      <c r="G50" s="65"/>
      <c r="H50" s="65"/>
      <c r="I50" s="68"/>
      <c r="J50" s="68"/>
      <c r="K50" s="71"/>
      <c r="L50" s="5">
        <v>26</v>
      </c>
      <c r="M50" s="31">
        <f t="shared" si="12"/>
        <v>85.884</v>
      </c>
      <c r="N50" s="32">
        <f t="shared" si="13"/>
        <v>85.915999999999997</v>
      </c>
      <c r="O50" s="33">
        <f t="shared" si="14"/>
        <v>85.947999999999993</v>
      </c>
      <c r="P50" s="31">
        <f t="shared" si="15"/>
        <v>6.1120000000000001</v>
      </c>
      <c r="Q50" s="32">
        <f t="shared" si="16"/>
        <v>6.08</v>
      </c>
      <c r="R50" s="33">
        <f t="shared" si="17"/>
        <v>6.048</v>
      </c>
      <c r="S50" s="52">
        <f t="shared" si="18"/>
        <v>1632</v>
      </c>
      <c r="T50" s="34">
        <f t="shared" si="19"/>
        <v>1664</v>
      </c>
      <c r="U50" s="53">
        <f t="shared" si="20"/>
        <v>1696</v>
      </c>
    </row>
    <row r="51" spans="3:21" x14ac:dyDescent="0.25">
      <c r="C51" s="74"/>
      <c r="D51" s="68"/>
      <c r="E51" s="68"/>
      <c r="F51" s="68"/>
      <c r="G51" s="65"/>
      <c r="H51" s="65"/>
      <c r="I51" s="68"/>
      <c r="J51" s="68"/>
      <c r="K51" s="71"/>
      <c r="L51" s="5">
        <v>27</v>
      </c>
      <c r="M51" s="31">
        <f t="shared" si="12"/>
        <v>85.947999999999993</v>
      </c>
      <c r="N51" s="32">
        <f t="shared" si="13"/>
        <v>85.97999999999999</v>
      </c>
      <c r="O51" s="33">
        <f t="shared" si="14"/>
        <v>86.012</v>
      </c>
      <c r="P51" s="31">
        <f t="shared" si="15"/>
        <v>6.048</v>
      </c>
      <c r="Q51" s="32">
        <f t="shared" si="16"/>
        <v>6.016</v>
      </c>
      <c r="R51" s="33">
        <f t="shared" si="17"/>
        <v>5.984</v>
      </c>
      <c r="S51" s="52">
        <f t="shared" si="18"/>
        <v>1696</v>
      </c>
      <c r="T51" s="34">
        <f t="shared" si="19"/>
        <v>1728</v>
      </c>
      <c r="U51" s="53">
        <f t="shared" si="20"/>
        <v>1760</v>
      </c>
    </row>
    <row r="52" spans="3:21" x14ac:dyDescent="0.25">
      <c r="C52" s="74"/>
      <c r="D52" s="68"/>
      <c r="E52" s="68"/>
      <c r="F52" s="68"/>
      <c r="G52" s="65"/>
      <c r="H52" s="65"/>
      <c r="I52" s="68"/>
      <c r="J52" s="68"/>
      <c r="K52" s="71">
        <f>L52/4</f>
        <v>7</v>
      </c>
      <c r="L52" s="5">
        <v>28</v>
      </c>
      <c r="M52" s="31">
        <f t="shared" si="12"/>
        <v>86.012</v>
      </c>
      <c r="N52" s="32">
        <f t="shared" si="13"/>
        <v>86.043999999999997</v>
      </c>
      <c r="O52" s="33">
        <f t="shared" si="14"/>
        <v>86.075999999999993</v>
      </c>
      <c r="P52" s="31">
        <f t="shared" si="15"/>
        <v>5.984</v>
      </c>
      <c r="Q52" s="32">
        <f t="shared" si="16"/>
        <v>5.952</v>
      </c>
      <c r="R52" s="33">
        <f t="shared" si="17"/>
        <v>5.92</v>
      </c>
      <c r="S52" s="52">
        <f t="shared" si="18"/>
        <v>1760</v>
      </c>
      <c r="T52" s="34">
        <f t="shared" si="19"/>
        <v>1792</v>
      </c>
      <c r="U52" s="53">
        <f t="shared" si="20"/>
        <v>1824</v>
      </c>
    </row>
    <row r="53" spans="3:21" x14ac:dyDescent="0.25">
      <c r="C53" s="74"/>
      <c r="D53" s="68"/>
      <c r="E53" s="68"/>
      <c r="F53" s="68"/>
      <c r="G53" s="65"/>
      <c r="H53" s="65"/>
      <c r="I53" s="68"/>
      <c r="J53" s="68"/>
      <c r="K53" s="71"/>
      <c r="L53" s="5">
        <v>29</v>
      </c>
      <c r="M53" s="31">
        <f t="shared" si="12"/>
        <v>86.075999999999993</v>
      </c>
      <c r="N53" s="32">
        <f t="shared" si="13"/>
        <v>86.10799999999999</v>
      </c>
      <c r="O53" s="33">
        <f t="shared" si="14"/>
        <v>86.14</v>
      </c>
      <c r="P53" s="31">
        <f t="shared" si="15"/>
        <v>5.92</v>
      </c>
      <c r="Q53" s="32">
        <f t="shared" si="16"/>
        <v>5.8879999999999999</v>
      </c>
      <c r="R53" s="33">
        <f t="shared" si="17"/>
        <v>5.8559999999999999</v>
      </c>
      <c r="S53" s="52">
        <f t="shared" si="18"/>
        <v>1824</v>
      </c>
      <c r="T53" s="34">
        <f t="shared" si="19"/>
        <v>1856</v>
      </c>
      <c r="U53" s="53">
        <f t="shared" si="20"/>
        <v>1888</v>
      </c>
    </row>
    <row r="54" spans="3:21" x14ac:dyDescent="0.25">
      <c r="C54" s="74"/>
      <c r="D54" s="68"/>
      <c r="E54" s="68"/>
      <c r="F54" s="68"/>
      <c r="G54" s="65"/>
      <c r="H54" s="65"/>
      <c r="I54" s="68"/>
      <c r="J54" s="68"/>
      <c r="K54" s="71"/>
      <c r="L54" s="5">
        <v>30</v>
      </c>
      <c r="M54" s="31">
        <f t="shared" si="12"/>
        <v>86.14</v>
      </c>
      <c r="N54" s="32">
        <f t="shared" si="13"/>
        <v>86.171999999999997</v>
      </c>
      <c r="O54" s="33">
        <f t="shared" si="14"/>
        <v>86.203999999999994</v>
      </c>
      <c r="P54" s="31">
        <f t="shared" si="15"/>
        <v>5.8559999999999999</v>
      </c>
      <c r="Q54" s="32">
        <f t="shared" si="16"/>
        <v>5.8239999999999998</v>
      </c>
      <c r="R54" s="33">
        <f t="shared" si="17"/>
        <v>5.7919999999999998</v>
      </c>
      <c r="S54" s="52">
        <f t="shared" si="18"/>
        <v>1888</v>
      </c>
      <c r="T54" s="34">
        <f t="shared" si="19"/>
        <v>1920</v>
      </c>
      <c r="U54" s="53">
        <f t="shared" si="20"/>
        <v>1952</v>
      </c>
    </row>
    <row r="55" spans="3:21" ht="15.75" thickBot="1" x14ac:dyDescent="0.3">
      <c r="C55" s="75"/>
      <c r="D55" s="69"/>
      <c r="E55" s="69"/>
      <c r="F55" s="69"/>
      <c r="G55" s="66"/>
      <c r="H55" s="66"/>
      <c r="I55" s="69"/>
      <c r="J55" s="69"/>
      <c r="K55" s="72"/>
      <c r="L55" s="7">
        <v>31</v>
      </c>
      <c r="M55" s="36">
        <f t="shared" si="12"/>
        <v>86.203999999999994</v>
      </c>
      <c r="N55" s="37">
        <f t="shared" si="13"/>
        <v>86.23599999999999</v>
      </c>
      <c r="O55" s="38">
        <f t="shared" si="14"/>
        <v>86.268000000000001</v>
      </c>
      <c r="P55" s="36">
        <f t="shared" si="15"/>
        <v>5.7919999999999998</v>
      </c>
      <c r="Q55" s="37">
        <f t="shared" si="16"/>
        <v>5.76</v>
      </c>
      <c r="R55" s="38">
        <f t="shared" si="17"/>
        <v>5.7279999999999998</v>
      </c>
      <c r="S55" s="54">
        <f t="shared" si="18"/>
        <v>1952</v>
      </c>
      <c r="T55" s="39">
        <f t="shared" si="19"/>
        <v>1984</v>
      </c>
      <c r="U55" s="55">
        <f t="shared" si="20"/>
        <v>2016</v>
      </c>
    </row>
    <row r="56" spans="3:21" ht="15" customHeight="1" x14ac:dyDescent="0.25">
      <c r="C56" s="73">
        <v>4</v>
      </c>
      <c r="D56" s="67" t="s">
        <v>6</v>
      </c>
      <c r="E56" s="67" t="s">
        <v>53</v>
      </c>
      <c r="F56" s="67" t="s">
        <v>7</v>
      </c>
      <c r="G56" s="64" t="s">
        <v>9</v>
      </c>
      <c r="H56" s="64" t="s">
        <v>39</v>
      </c>
      <c r="I56" s="67">
        <v>2</v>
      </c>
      <c r="J56" s="67" t="s">
        <v>13</v>
      </c>
      <c r="K56" s="70">
        <f>L56/4</f>
        <v>8</v>
      </c>
      <c r="L56" s="9">
        <v>32</v>
      </c>
      <c r="M56" s="40">
        <f t="shared" si="12"/>
        <v>86.268000000000001</v>
      </c>
      <c r="N56" s="41">
        <f t="shared" si="13"/>
        <v>86.3</v>
      </c>
      <c r="O56" s="42">
        <f t="shared" si="14"/>
        <v>86.331999999999994</v>
      </c>
      <c r="P56" s="40">
        <f t="shared" si="15"/>
        <v>5.7279999999999998</v>
      </c>
      <c r="Q56" s="41">
        <f t="shared" si="16"/>
        <v>5.6959999999999997</v>
      </c>
      <c r="R56" s="42">
        <f t="shared" si="17"/>
        <v>5.6639999999999997</v>
      </c>
      <c r="S56" s="49">
        <f t="shared" si="18"/>
        <v>2016</v>
      </c>
      <c r="T56" s="50">
        <f>L56*64</f>
        <v>2048</v>
      </c>
      <c r="U56" s="51">
        <f t="shared" si="20"/>
        <v>2080</v>
      </c>
    </row>
    <row r="57" spans="3:21" x14ac:dyDescent="0.25">
      <c r="C57" s="74"/>
      <c r="D57" s="68"/>
      <c r="E57" s="68"/>
      <c r="F57" s="68"/>
      <c r="G57" s="65"/>
      <c r="H57" s="65"/>
      <c r="I57" s="68"/>
      <c r="J57" s="68"/>
      <c r="K57" s="71"/>
      <c r="L57" s="5">
        <v>33</v>
      </c>
      <c r="M57" s="31">
        <f t="shared" si="12"/>
        <v>86.331999999999994</v>
      </c>
      <c r="N57" s="32">
        <f t="shared" si="13"/>
        <v>86.36399999999999</v>
      </c>
      <c r="O57" s="33">
        <f t="shared" si="14"/>
        <v>86.396000000000001</v>
      </c>
      <c r="P57" s="31">
        <f t="shared" si="15"/>
        <v>5.6639999999999997</v>
      </c>
      <c r="Q57" s="32">
        <f t="shared" si="16"/>
        <v>5.6319999999999997</v>
      </c>
      <c r="R57" s="33">
        <f t="shared" si="17"/>
        <v>5.6</v>
      </c>
      <c r="S57" s="52">
        <f t="shared" si="18"/>
        <v>2080</v>
      </c>
      <c r="T57" s="34">
        <f t="shared" ref="T57:T67" si="21">L57*64</f>
        <v>2112</v>
      </c>
      <c r="U57" s="53">
        <f t="shared" si="20"/>
        <v>2144</v>
      </c>
    </row>
    <row r="58" spans="3:21" x14ac:dyDescent="0.25">
      <c r="C58" s="74"/>
      <c r="D58" s="68"/>
      <c r="E58" s="68"/>
      <c r="F58" s="68"/>
      <c r="G58" s="65"/>
      <c r="H58" s="65"/>
      <c r="I58" s="68"/>
      <c r="J58" s="68"/>
      <c r="K58" s="71"/>
      <c r="L58" s="5">
        <v>34</v>
      </c>
      <c r="M58" s="31">
        <f t="shared" si="12"/>
        <v>86.396000000000001</v>
      </c>
      <c r="N58" s="32">
        <f t="shared" si="13"/>
        <v>86.427999999999997</v>
      </c>
      <c r="O58" s="33">
        <f t="shared" si="14"/>
        <v>86.46</v>
      </c>
      <c r="P58" s="31">
        <f t="shared" si="15"/>
        <v>5.6</v>
      </c>
      <c r="Q58" s="32">
        <f t="shared" si="16"/>
        <v>5.5679999999999996</v>
      </c>
      <c r="R58" s="33">
        <f t="shared" si="17"/>
        <v>5.5359999999999996</v>
      </c>
      <c r="S58" s="52">
        <f t="shared" si="18"/>
        <v>2144</v>
      </c>
      <c r="T58" s="34">
        <f t="shared" si="21"/>
        <v>2176</v>
      </c>
      <c r="U58" s="53">
        <f t="shared" si="20"/>
        <v>2208</v>
      </c>
    </row>
    <row r="59" spans="3:21" x14ac:dyDescent="0.25">
      <c r="C59" s="74"/>
      <c r="D59" s="68"/>
      <c r="E59" s="68"/>
      <c r="F59" s="68"/>
      <c r="G59" s="65"/>
      <c r="H59" s="65"/>
      <c r="I59" s="68"/>
      <c r="J59" s="68"/>
      <c r="K59" s="71"/>
      <c r="L59" s="5">
        <v>35</v>
      </c>
      <c r="M59" s="31">
        <f t="shared" si="12"/>
        <v>86.46</v>
      </c>
      <c r="N59" s="32">
        <f t="shared" si="13"/>
        <v>86.49199999999999</v>
      </c>
      <c r="O59" s="33">
        <f t="shared" si="14"/>
        <v>86.524000000000001</v>
      </c>
      <c r="P59" s="31">
        <f t="shared" si="15"/>
        <v>5.5359999999999996</v>
      </c>
      <c r="Q59" s="32">
        <f t="shared" si="16"/>
        <v>5.5039999999999996</v>
      </c>
      <c r="R59" s="33">
        <f t="shared" si="17"/>
        <v>5.4719999999999995</v>
      </c>
      <c r="S59" s="52">
        <f t="shared" si="18"/>
        <v>2208</v>
      </c>
      <c r="T59" s="34">
        <f t="shared" si="21"/>
        <v>2240</v>
      </c>
      <c r="U59" s="53">
        <f t="shared" si="20"/>
        <v>2272</v>
      </c>
    </row>
    <row r="60" spans="3:21" x14ac:dyDescent="0.25">
      <c r="C60" s="74"/>
      <c r="D60" s="68"/>
      <c r="E60" s="68"/>
      <c r="F60" s="68"/>
      <c r="G60" s="65"/>
      <c r="H60" s="65"/>
      <c r="I60" s="68"/>
      <c r="J60" s="68"/>
      <c r="K60" s="71">
        <f>L60/4</f>
        <v>9</v>
      </c>
      <c r="L60" s="5">
        <v>36</v>
      </c>
      <c r="M60" s="31">
        <f t="shared" si="12"/>
        <v>86.524000000000001</v>
      </c>
      <c r="N60" s="32">
        <f t="shared" si="13"/>
        <v>86.555999999999997</v>
      </c>
      <c r="O60" s="33">
        <f t="shared" si="14"/>
        <v>86.587999999999994</v>
      </c>
      <c r="P60" s="31">
        <f t="shared" si="15"/>
        <v>5.4719999999999995</v>
      </c>
      <c r="Q60" s="32">
        <f t="shared" si="16"/>
        <v>5.4399999999999995</v>
      </c>
      <c r="R60" s="33">
        <f t="shared" si="17"/>
        <v>5.4079999999999995</v>
      </c>
      <c r="S60" s="52">
        <f t="shared" si="18"/>
        <v>2272</v>
      </c>
      <c r="T60" s="34">
        <f t="shared" si="21"/>
        <v>2304</v>
      </c>
      <c r="U60" s="53">
        <f t="shared" si="20"/>
        <v>2336</v>
      </c>
    </row>
    <row r="61" spans="3:21" x14ac:dyDescent="0.25">
      <c r="C61" s="74"/>
      <c r="D61" s="68"/>
      <c r="E61" s="68"/>
      <c r="F61" s="68"/>
      <c r="G61" s="65"/>
      <c r="H61" s="65"/>
      <c r="I61" s="68"/>
      <c r="J61" s="68"/>
      <c r="K61" s="71"/>
      <c r="L61" s="5">
        <v>37</v>
      </c>
      <c r="M61" s="31">
        <f t="shared" si="12"/>
        <v>86.587999999999994</v>
      </c>
      <c r="N61" s="32">
        <f t="shared" si="13"/>
        <v>86.61999999999999</v>
      </c>
      <c r="O61" s="33">
        <f t="shared" si="14"/>
        <v>86.652000000000001</v>
      </c>
      <c r="P61" s="31">
        <f t="shared" si="15"/>
        <v>5.4079999999999995</v>
      </c>
      <c r="Q61" s="32">
        <f t="shared" si="16"/>
        <v>5.3759999999999994</v>
      </c>
      <c r="R61" s="33">
        <f t="shared" si="17"/>
        <v>5.3439999999999994</v>
      </c>
      <c r="S61" s="52">
        <f t="shared" si="18"/>
        <v>2336</v>
      </c>
      <c r="T61" s="34">
        <f t="shared" si="21"/>
        <v>2368</v>
      </c>
      <c r="U61" s="53">
        <f t="shared" si="20"/>
        <v>2400</v>
      </c>
    </row>
    <row r="62" spans="3:21" x14ac:dyDescent="0.25">
      <c r="C62" s="74"/>
      <c r="D62" s="68"/>
      <c r="E62" s="68"/>
      <c r="F62" s="68"/>
      <c r="G62" s="65"/>
      <c r="H62" s="65"/>
      <c r="I62" s="68"/>
      <c r="J62" s="68"/>
      <c r="K62" s="71"/>
      <c r="L62" s="5">
        <v>38</v>
      </c>
      <c r="M62" s="31">
        <f t="shared" si="12"/>
        <v>86.652000000000001</v>
      </c>
      <c r="N62" s="32">
        <f t="shared" si="13"/>
        <v>86.683999999999997</v>
      </c>
      <c r="O62" s="33">
        <f t="shared" si="14"/>
        <v>86.715999999999994</v>
      </c>
      <c r="P62" s="31">
        <f t="shared" si="15"/>
        <v>5.3439999999999994</v>
      </c>
      <c r="Q62" s="32">
        <f t="shared" si="16"/>
        <v>5.3119999999999994</v>
      </c>
      <c r="R62" s="33">
        <f t="shared" si="17"/>
        <v>5.2799999999999994</v>
      </c>
      <c r="S62" s="52">
        <f t="shared" si="18"/>
        <v>2400</v>
      </c>
      <c r="T62" s="34">
        <f t="shared" si="21"/>
        <v>2432</v>
      </c>
      <c r="U62" s="53">
        <f t="shared" si="20"/>
        <v>2464</v>
      </c>
    </row>
    <row r="63" spans="3:21" x14ac:dyDescent="0.25">
      <c r="C63" s="74"/>
      <c r="D63" s="68"/>
      <c r="E63" s="68"/>
      <c r="F63" s="68"/>
      <c r="G63" s="65"/>
      <c r="H63" s="65"/>
      <c r="I63" s="68"/>
      <c r="J63" s="68"/>
      <c r="K63" s="71"/>
      <c r="L63" s="5">
        <v>39</v>
      </c>
      <c r="M63" s="31">
        <f t="shared" si="12"/>
        <v>86.715999999999994</v>
      </c>
      <c r="N63" s="32">
        <f t="shared" si="13"/>
        <v>86.74799999999999</v>
      </c>
      <c r="O63" s="33">
        <f t="shared" si="14"/>
        <v>86.78</v>
      </c>
      <c r="P63" s="31">
        <f t="shared" si="15"/>
        <v>5.2799999999999994</v>
      </c>
      <c r="Q63" s="32">
        <f t="shared" si="16"/>
        <v>5.2479999999999993</v>
      </c>
      <c r="R63" s="33">
        <f t="shared" si="17"/>
        <v>5.2159999999999993</v>
      </c>
      <c r="S63" s="52">
        <f t="shared" si="18"/>
        <v>2464</v>
      </c>
      <c r="T63" s="34">
        <f t="shared" si="21"/>
        <v>2496</v>
      </c>
      <c r="U63" s="53">
        <f t="shared" si="20"/>
        <v>2528</v>
      </c>
    </row>
    <row r="64" spans="3:21" x14ac:dyDescent="0.25">
      <c r="C64" s="74"/>
      <c r="D64" s="68"/>
      <c r="E64" s="68"/>
      <c r="F64" s="68"/>
      <c r="G64" s="65"/>
      <c r="H64" s="65"/>
      <c r="I64" s="68"/>
      <c r="J64" s="68"/>
      <c r="K64" s="71">
        <f>L64/4</f>
        <v>10</v>
      </c>
      <c r="L64" s="5">
        <v>40</v>
      </c>
      <c r="M64" s="31">
        <f t="shared" si="12"/>
        <v>86.78</v>
      </c>
      <c r="N64" s="32">
        <f t="shared" si="13"/>
        <v>86.811999999999998</v>
      </c>
      <c r="O64" s="33">
        <f t="shared" si="14"/>
        <v>86.843999999999994</v>
      </c>
      <c r="P64" s="31">
        <f t="shared" si="15"/>
        <v>5.2159999999999993</v>
      </c>
      <c r="Q64" s="32">
        <f t="shared" si="16"/>
        <v>5.1839999999999993</v>
      </c>
      <c r="R64" s="33">
        <f t="shared" si="17"/>
        <v>5.1519999999999992</v>
      </c>
      <c r="S64" s="52">
        <f t="shared" si="18"/>
        <v>2528</v>
      </c>
      <c r="T64" s="34">
        <f t="shared" si="21"/>
        <v>2560</v>
      </c>
      <c r="U64" s="53">
        <f t="shared" si="20"/>
        <v>2592</v>
      </c>
    </row>
    <row r="65" spans="3:38" x14ac:dyDescent="0.25">
      <c r="C65" s="74"/>
      <c r="D65" s="68"/>
      <c r="E65" s="68"/>
      <c r="F65" s="68"/>
      <c r="G65" s="65"/>
      <c r="H65" s="65"/>
      <c r="I65" s="68"/>
      <c r="J65" s="68"/>
      <c r="K65" s="71"/>
      <c r="L65" s="5">
        <v>41</v>
      </c>
      <c r="M65" s="31">
        <f t="shared" si="12"/>
        <v>86.843999999999994</v>
      </c>
      <c r="N65" s="32">
        <f t="shared" si="13"/>
        <v>86.875999999999991</v>
      </c>
      <c r="O65" s="33">
        <f t="shared" si="14"/>
        <v>86.908000000000001</v>
      </c>
      <c r="P65" s="31">
        <f t="shared" si="15"/>
        <v>5.1519999999999992</v>
      </c>
      <c r="Q65" s="32">
        <f t="shared" si="16"/>
        <v>5.1199999999999992</v>
      </c>
      <c r="R65" s="33">
        <f t="shared" si="17"/>
        <v>5.0879999999999992</v>
      </c>
      <c r="S65" s="52">
        <f t="shared" si="18"/>
        <v>2592</v>
      </c>
      <c r="T65" s="34">
        <f t="shared" si="21"/>
        <v>2624</v>
      </c>
      <c r="U65" s="53">
        <f t="shared" si="20"/>
        <v>2656</v>
      </c>
    </row>
    <row r="66" spans="3:38" x14ac:dyDescent="0.25">
      <c r="C66" s="74"/>
      <c r="D66" s="68"/>
      <c r="E66" s="68"/>
      <c r="F66" s="68"/>
      <c r="G66" s="65"/>
      <c r="H66" s="65"/>
      <c r="I66" s="68"/>
      <c r="J66" s="68"/>
      <c r="K66" s="71"/>
      <c r="L66" s="5">
        <v>42</v>
      </c>
      <c r="M66" s="31">
        <f t="shared" si="12"/>
        <v>86.908000000000001</v>
      </c>
      <c r="N66" s="32">
        <f t="shared" si="13"/>
        <v>86.94</v>
      </c>
      <c r="O66" s="33">
        <f t="shared" si="14"/>
        <v>86.971999999999994</v>
      </c>
      <c r="P66" s="31">
        <f t="shared" si="15"/>
        <v>5.0879999999999992</v>
      </c>
      <c r="Q66" s="32">
        <f t="shared" si="16"/>
        <v>5.0559999999999992</v>
      </c>
      <c r="R66" s="33">
        <f t="shared" si="17"/>
        <v>5.0239999999999991</v>
      </c>
      <c r="S66" s="52">
        <f t="shared" si="18"/>
        <v>2656</v>
      </c>
      <c r="T66" s="34">
        <f t="shared" si="21"/>
        <v>2688</v>
      </c>
      <c r="U66" s="53">
        <f t="shared" si="20"/>
        <v>2720</v>
      </c>
    </row>
    <row r="67" spans="3:38" x14ac:dyDescent="0.25">
      <c r="C67" s="74"/>
      <c r="D67" s="68"/>
      <c r="E67" s="68"/>
      <c r="F67" s="68"/>
      <c r="G67" s="65"/>
      <c r="H67" s="65"/>
      <c r="I67" s="68"/>
      <c r="J67" s="68"/>
      <c r="K67" s="71"/>
      <c r="L67" s="5">
        <v>43</v>
      </c>
      <c r="M67" s="31">
        <f t="shared" si="12"/>
        <v>86.971999999999994</v>
      </c>
      <c r="N67" s="32">
        <f t="shared" si="13"/>
        <v>87.003999999999991</v>
      </c>
      <c r="O67" s="33">
        <f t="shared" si="14"/>
        <v>87.036000000000001</v>
      </c>
      <c r="P67" s="31">
        <f t="shared" si="15"/>
        <v>5.0239999999999991</v>
      </c>
      <c r="Q67" s="32">
        <f t="shared" si="16"/>
        <v>4.992</v>
      </c>
      <c r="R67" s="33">
        <f t="shared" si="17"/>
        <v>4.96</v>
      </c>
      <c r="S67" s="52">
        <f t="shared" si="18"/>
        <v>2720</v>
      </c>
      <c r="T67" s="34">
        <f t="shared" si="21"/>
        <v>2752</v>
      </c>
      <c r="U67" s="53">
        <f t="shared" si="20"/>
        <v>2784</v>
      </c>
    </row>
    <row r="68" spans="3:38" x14ac:dyDescent="0.25">
      <c r="C68" s="74"/>
      <c r="D68" s="68"/>
      <c r="E68" s="68"/>
      <c r="F68" s="68"/>
      <c r="G68" s="65"/>
      <c r="H68" s="65"/>
      <c r="I68" s="68"/>
      <c r="J68" s="68"/>
      <c r="K68" s="71">
        <v>11</v>
      </c>
      <c r="L68" s="30">
        <v>44</v>
      </c>
      <c r="M68" s="31">
        <f t="shared" si="12"/>
        <v>87.036000000000001</v>
      </c>
      <c r="N68" s="32">
        <f t="shared" si="13"/>
        <v>87.067999999999998</v>
      </c>
      <c r="O68" s="33">
        <f t="shared" si="14"/>
        <v>87.1</v>
      </c>
      <c r="P68" s="31">
        <f t="shared" si="15"/>
        <v>4.96</v>
      </c>
      <c r="Q68" s="32">
        <f t="shared" si="16"/>
        <v>4.9279999999999999</v>
      </c>
      <c r="R68" s="33">
        <f t="shared" si="17"/>
        <v>4.8959999999999999</v>
      </c>
      <c r="S68" s="52">
        <f>T68-32</f>
        <v>2784</v>
      </c>
      <c r="T68" s="34">
        <f>L68*64</f>
        <v>2816</v>
      </c>
      <c r="U68" s="53">
        <f>T68+32</f>
        <v>2848</v>
      </c>
    </row>
    <row r="69" spans="3:38" x14ac:dyDescent="0.25">
      <c r="C69" s="74"/>
      <c r="D69" s="68"/>
      <c r="E69" s="68"/>
      <c r="F69" s="68"/>
      <c r="G69" s="65"/>
      <c r="H69" s="65"/>
      <c r="I69" s="68"/>
      <c r="J69" s="68"/>
      <c r="K69" s="71"/>
      <c r="L69" s="30">
        <v>45</v>
      </c>
      <c r="M69" s="31">
        <f t="shared" si="12"/>
        <v>87.1</v>
      </c>
      <c r="N69" s="32">
        <f t="shared" si="13"/>
        <v>87.131999999999991</v>
      </c>
      <c r="O69" s="33">
        <f t="shared" si="14"/>
        <v>87.164000000000001</v>
      </c>
      <c r="P69" s="31">
        <f t="shared" si="15"/>
        <v>4.8959999999999999</v>
      </c>
      <c r="Q69" s="32">
        <f t="shared" si="16"/>
        <v>4.8639999999999999</v>
      </c>
      <c r="R69" s="33">
        <f t="shared" si="17"/>
        <v>4.8319999999999999</v>
      </c>
      <c r="S69" s="52">
        <f>T69-32</f>
        <v>2848</v>
      </c>
      <c r="T69" s="34">
        <f>L69*64</f>
        <v>2880</v>
      </c>
      <c r="U69" s="53">
        <f>T69+32</f>
        <v>2912</v>
      </c>
    </row>
    <row r="70" spans="3:38" x14ac:dyDescent="0.25">
      <c r="C70" s="74"/>
      <c r="D70" s="68"/>
      <c r="E70" s="68"/>
      <c r="F70" s="68"/>
      <c r="G70" s="65"/>
      <c r="H70" s="65"/>
      <c r="I70" s="68"/>
      <c r="J70" s="68"/>
      <c r="K70" s="71"/>
      <c r="L70" s="30">
        <v>46</v>
      </c>
      <c r="M70" s="31">
        <f t="shared" si="12"/>
        <v>87.164000000000001</v>
      </c>
      <c r="N70" s="32">
        <f t="shared" si="13"/>
        <v>87.195999999999998</v>
      </c>
      <c r="O70" s="33">
        <f t="shared" si="14"/>
        <v>87.227999999999994</v>
      </c>
      <c r="P70" s="31">
        <f t="shared" si="15"/>
        <v>4.8319999999999999</v>
      </c>
      <c r="Q70" s="32">
        <f t="shared" si="16"/>
        <v>4.8</v>
      </c>
      <c r="R70" s="33">
        <f t="shared" si="17"/>
        <v>4.7679999999999998</v>
      </c>
      <c r="S70" s="52">
        <f>T70-32</f>
        <v>2912</v>
      </c>
      <c r="T70" s="34">
        <f>L70*64</f>
        <v>2944</v>
      </c>
      <c r="U70" s="53">
        <f>T70+32</f>
        <v>2976</v>
      </c>
    </row>
    <row r="71" spans="3:38" ht="15.75" thickBot="1" x14ac:dyDescent="0.3">
      <c r="C71" s="75"/>
      <c r="D71" s="69"/>
      <c r="E71" s="69"/>
      <c r="F71" s="69"/>
      <c r="G71" s="66"/>
      <c r="H71" s="66"/>
      <c r="I71" s="69"/>
      <c r="J71" s="69"/>
      <c r="K71" s="72"/>
      <c r="L71" s="35">
        <v>47</v>
      </c>
      <c r="M71" s="36">
        <f t="shared" si="12"/>
        <v>87.227999999999994</v>
      </c>
      <c r="N71" s="37">
        <f t="shared" si="13"/>
        <v>87.259999999999991</v>
      </c>
      <c r="O71" s="48">
        <f t="shared" si="14"/>
        <v>87.292000000000002</v>
      </c>
      <c r="P71" s="36">
        <f t="shared" si="15"/>
        <v>4.7679999999999998</v>
      </c>
      <c r="Q71" s="37">
        <f t="shared" si="16"/>
        <v>4.7359999999999998</v>
      </c>
      <c r="R71" s="38">
        <f t="shared" si="17"/>
        <v>4.7039999999999997</v>
      </c>
      <c r="S71" s="54">
        <f>T71-32</f>
        <v>2976</v>
      </c>
      <c r="T71" s="39">
        <f>L71*64</f>
        <v>3008</v>
      </c>
      <c r="U71" s="55">
        <f>T71+32</f>
        <v>3040</v>
      </c>
    </row>
    <row r="72" spans="3:38" x14ac:dyDescent="0.25">
      <c r="W72" s="13"/>
    </row>
    <row r="74" spans="3:38" x14ac:dyDescent="0.25">
      <c r="C74" t="s">
        <v>23</v>
      </c>
      <c r="U74" s="1" t="s">
        <v>15</v>
      </c>
    </row>
    <row r="75" spans="3:38" x14ac:dyDescent="0.25">
      <c r="T75" t="s">
        <v>36</v>
      </c>
      <c r="U75" s="98" t="s">
        <v>56</v>
      </c>
    </row>
    <row r="76" spans="3:38" x14ac:dyDescent="0.25">
      <c r="D76" t="s">
        <v>46</v>
      </c>
      <c r="E76" s="28">
        <v>91.995999999999995</v>
      </c>
      <c r="F76" t="s">
        <v>22</v>
      </c>
      <c r="T76" t="s">
        <v>37</v>
      </c>
      <c r="U76" s="98" t="s">
        <v>57</v>
      </c>
      <c r="AI76" s="4"/>
      <c r="AL76" s="4"/>
    </row>
    <row r="77" spans="3:38" x14ac:dyDescent="0.25">
      <c r="D77" t="s">
        <v>47</v>
      </c>
      <c r="E77" s="29">
        <v>7.7439999999999998</v>
      </c>
      <c r="F77" t="s">
        <v>21</v>
      </c>
      <c r="AI77" s="1"/>
      <c r="AL77" s="1"/>
    </row>
    <row r="79" spans="3:38" x14ac:dyDescent="0.25">
      <c r="C79" t="s">
        <v>24</v>
      </c>
    </row>
    <row r="81" spans="3:15" x14ac:dyDescent="0.25">
      <c r="D81" t="s">
        <v>25</v>
      </c>
    </row>
    <row r="83" spans="3:15" x14ac:dyDescent="0.25">
      <c r="D83" t="s">
        <v>33</v>
      </c>
    </row>
    <row r="85" spans="3:15" x14ac:dyDescent="0.25">
      <c r="D85" t="s">
        <v>34</v>
      </c>
    </row>
    <row r="87" spans="3:15" x14ac:dyDescent="0.25">
      <c r="D87" t="s">
        <v>35</v>
      </c>
    </row>
    <row r="89" spans="3:15" x14ac:dyDescent="0.25">
      <c r="C89" t="s">
        <v>40</v>
      </c>
    </row>
    <row r="90" spans="3:15" x14ac:dyDescent="0.25">
      <c r="D90" s="17" t="s">
        <v>41</v>
      </c>
      <c r="E90" s="59" t="s">
        <v>54</v>
      </c>
      <c r="O90" s="25"/>
    </row>
  </sheetData>
  <mergeCells count="63">
    <mergeCell ref="H40:H55"/>
    <mergeCell ref="H56:H71"/>
    <mergeCell ref="D8:D23"/>
    <mergeCell ref="E8:E23"/>
    <mergeCell ref="C5:U5"/>
    <mergeCell ref="C6:C7"/>
    <mergeCell ref="F8:F23"/>
    <mergeCell ref="G8:G23"/>
    <mergeCell ref="I8:I23"/>
    <mergeCell ref="J8:J23"/>
    <mergeCell ref="H6:H7"/>
    <mergeCell ref="H8:H23"/>
    <mergeCell ref="S6:U6"/>
    <mergeCell ref="D6:D7"/>
    <mergeCell ref="E6:E7"/>
    <mergeCell ref="F6:F7"/>
    <mergeCell ref="L6:L7"/>
    <mergeCell ref="M6:O6"/>
    <mergeCell ref="P6:R6"/>
    <mergeCell ref="F24:F39"/>
    <mergeCell ref="G24:G39"/>
    <mergeCell ref="I24:I39"/>
    <mergeCell ref="J24:J39"/>
    <mergeCell ref="K24:K27"/>
    <mergeCell ref="K28:K31"/>
    <mergeCell ref="H24:H39"/>
    <mergeCell ref="G6:G7"/>
    <mergeCell ref="I6:I7"/>
    <mergeCell ref="J6:J7"/>
    <mergeCell ref="K6:K7"/>
    <mergeCell ref="K20:K23"/>
    <mergeCell ref="K8:K11"/>
    <mergeCell ref="C56:C71"/>
    <mergeCell ref="D56:D71"/>
    <mergeCell ref="E56:E71"/>
    <mergeCell ref="F56:F71"/>
    <mergeCell ref="C40:C55"/>
    <mergeCell ref="D40:D55"/>
    <mergeCell ref="E40:E55"/>
    <mergeCell ref="F40:F55"/>
    <mergeCell ref="G56:G71"/>
    <mergeCell ref="I56:I71"/>
    <mergeCell ref="J56:J71"/>
    <mergeCell ref="K56:K59"/>
    <mergeCell ref="K60:K63"/>
    <mergeCell ref="K64:K67"/>
    <mergeCell ref="K68:K71"/>
    <mergeCell ref="C2:U2"/>
    <mergeCell ref="G40:G55"/>
    <mergeCell ref="I40:I55"/>
    <mergeCell ref="J40:J55"/>
    <mergeCell ref="K40:K43"/>
    <mergeCell ref="K44:K47"/>
    <mergeCell ref="K48:K51"/>
    <mergeCell ref="K52:K55"/>
    <mergeCell ref="C24:C39"/>
    <mergeCell ref="K12:K15"/>
    <mergeCell ref="K16:K19"/>
    <mergeCell ref="C8:C23"/>
    <mergeCell ref="K32:K35"/>
    <mergeCell ref="K36:K39"/>
    <mergeCell ref="D24:D39"/>
    <mergeCell ref="E24:E39"/>
  </mergeCells>
  <printOptions horizontalCentered="1" verticalCentered="1"/>
  <pageMargins left="0.3" right="0.3" top="0.3" bottom="0.3" header="0.2" footer="0.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SKY_freqs</vt:lpstr>
      <vt:lpstr>SKY-IF1-IF2_freqs</vt:lpstr>
      <vt:lpstr>SKY_freqs!Print_Area</vt:lpstr>
      <vt:lpstr>'SKY-IF1-IF2_freqs'!Print_Area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</dc:creator>
  <cp:lastModifiedBy>RG</cp:lastModifiedBy>
  <cp:lastPrinted>2023-04-28T13:51:20Z</cp:lastPrinted>
  <dcterms:created xsi:type="dcterms:W3CDTF">2020-12-03T09:45:46Z</dcterms:created>
  <dcterms:modified xsi:type="dcterms:W3CDTF">2023-04-28T14:35:03Z</dcterms:modified>
</cp:coreProperties>
</file>